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625"/>
  </bookViews>
  <sheets>
    <sheet name="Bombeiro Civil Líder" sheetId="11" r:id="rId1"/>
    <sheet name="Bombeiro Civil Diurno" sheetId="25" r:id="rId2"/>
    <sheet name="Bombeiro Civil Noturno" sheetId="26" r:id="rId3"/>
    <sheet name="Materiais e equipamentos" sheetId="21" r:id="rId4"/>
    <sheet name="Uniforme " sheetId="20" r:id="rId5"/>
    <sheet name="Total" sheetId="27" r:id="rId6"/>
  </sheets>
  <definedNames>
    <definedName name="Excel_BuiltIn_Print_Area_1_1" localSheetId="1">#REF!</definedName>
    <definedName name="Excel_BuiltIn_Print_Area_1_1" localSheetId="2">#REF!</definedName>
    <definedName name="Excel_BuiltIn_Print_Area_1_1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25" l="1"/>
  <c r="I60" i="11"/>
  <c r="I60" i="26"/>
  <c r="H39" i="26" l="1"/>
  <c r="H92" i="26" l="1"/>
  <c r="H92" i="25"/>
  <c r="H92" i="11" l="1"/>
  <c r="E37" i="21" l="1"/>
  <c r="D37" i="21"/>
  <c r="E19" i="21"/>
  <c r="B39" i="21" s="1"/>
  <c r="I107" i="11" s="1"/>
  <c r="D19" i="21"/>
  <c r="I28" i="26" l="1"/>
  <c r="B138" i="26"/>
  <c r="B136" i="26"/>
  <c r="B135" i="26"/>
  <c r="B134" i="26"/>
  <c r="B133" i="26"/>
  <c r="B132" i="26"/>
  <c r="H121" i="26"/>
  <c r="H119" i="26"/>
  <c r="H96" i="26"/>
  <c r="I61" i="26"/>
  <c r="I71" i="26" s="1"/>
  <c r="H56" i="26"/>
  <c r="H41" i="26"/>
  <c r="I30" i="26"/>
  <c r="I27" i="26"/>
  <c r="I26" i="26"/>
  <c r="B138" i="25"/>
  <c r="B136" i="25"/>
  <c r="B135" i="25"/>
  <c r="B134" i="25"/>
  <c r="B133" i="25"/>
  <c r="B132" i="25"/>
  <c r="H121" i="25"/>
  <c r="H119" i="25"/>
  <c r="H96" i="25"/>
  <c r="I61" i="25"/>
  <c r="I71" i="25" s="1"/>
  <c r="H56" i="25"/>
  <c r="H39" i="25"/>
  <c r="H41" i="25" s="1"/>
  <c r="I30" i="25"/>
  <c r="I27" i="25"/>
  <c r="I26" i="25"/>
  <c r="I31" i="26" l="1"/>
  <c r="I49" i="26" s="1"/>
  <c r="H82" i="25"/>
  <c r="H82" i="26"/>
  <c r="I91" i="26"/>
  <c r="I81" i="26"/>
  <c r="I90" i="26"/>
  <c r="I89" i="26"/>
  <c r="I88" i="26"/>
  <c r="I87" i="26"/>
  <c r="I86" i="26"/>
  <c r="I76" i="26"/>
  <c r="I79" i="26"/>
  <c r="I78" i="26"/>
  <c r="I31" i="25"/>
  <c r="I55" i="26"/>
  <c r="I53" i="26"/>
  <c r="I52" i="26"/>
  <c r="I47" i="26"/>
  <c r="I132" i="26"/>
  <c r="I54" i="26"/>
  <c r="I38" i="26"/>
  <c r="I37" i="26"/>
  <c r="I51" i="26"/>
  <c r="I48" i="26"/>
  <c r="I132" i="25"/>
  <c r="I55" i="25" l="1"/>
  <c r="I53" i="25"/>
  <c r="I51" i="25"/>
  <c r="I48" i="25"/>
  <c r="I47" i="25"/>
  <c r="I54" i="25"/>
  <c r="I52" i="25"/>
  <c r="I49" i="25"/>
  <c r="I38" i="25"/>
  <c r="I95" i="26"/>
  <c r="I96" i="26" s="1"/>
  <c r="I101" i="26" s="1"/>
  <c r="I80" i="26"/>
  <c r="I95" i="25"/>
  <c r="I96" i="25" s="1"/>
  <c r="I101" i="25" s="1"/>
  <c r="I37" i="25"/>
  <c r="I39" i="26"/>
  <c r="I92" i="26"/>
  <c r="I100" i="26" s="1"/>
  <c r="I102" i="26" s="1"/>
  <c r="I135" i="26" s="1"/>
  <c r="I76" i="25"/>
  <c r="I91" i="25"/>
  <c r="I90" i="25"/>
  <c r="I89" i="25"/>
  <c r="I88" i="25"/>
  <c r="I87" i="25"/>
  <c r="I86" i="25"/>
  <c r="I92" i="25" s="1"/>
  <c r="I100" i="25" s="1"/>
  <c r="I81" i="25"/>
  <c r="I79" i="25"/>
  <c r="I78" i="25"/>
  <c r="I80" i="25"/>
  <c r="I77" i="25"/>
  <c r="I77" i="26"/>
  <c r="I82" i="26" s="1"/>
  <c r="I134" i="26" s="1"/>
  <c r="I56" i="26"/>
  <c r="I70" i="26" s="1"/>
  <c r="I40" i="26"/>
  <c r="I41" i="26" s="1"/>
  <c r="I69" i="26" s="1"/>
  <c r="I102" i="25" l="1"/>
  <c r="I135" i="25" s="1"/>
  <c r="I56" i="25"/>
  <c r="I70" i="25" s="1"/>
  <c r="I39" i="25"/>
  <c r="I40" i="25" s="1"/>
  <c r="I41" i="25" s="1"/>
  <c r="I69" i="25" s="1"/>
  <c r="I72" i="25" s="1"/>
  <c r="I133" i="25" s="1"/>
  <c r="I82" i="25"/>
  <c r="I134" i="25" s="1"/>
  <c r="I72" i="26"/>
  <c r="I133" i="26" s="1"/>
  <c r="I107" i="26"/>
  <c r="I107" i="25"/>
  <c r="I61" i="11"/>
  <c r="H121" i="11" l="1"/>
  <c r="H119" i="11" l="1"/>
  <c r="H56" i="11" l="1"/>
  <c r="H39" i="11"/>
  <c r="H41" i="11" s="1"/>
  <c r="H82" i="11" l="1"/>
  <c r="I106" i="11" l="1"/>
  <c r="I106" i="26"/>
  <c r="I108" i="26" s="1"/>
  <c r="I136" i="26" s="1"/>
  <c r="I137" i="26" s="1"/>
  <c r="I106" i="25"/>
  <c r="I108" i="25" s="1"/>
  <c r="I136" i="25" s="1"/>
  <c r="I137" i="25" s="1"/>
  <c r="I26" i="11"/>
  <c r="I27" i="11"/>
  <c r="I30" i="11"/>
  <c r="H96" i="11"/>
  <c r="I108" i="11"/>
  <c r="I136" i="11" s="1"/>
  <c r="B132" i="11"/>
  <c r="B133" i="11"/>
  <c r="B134" i="11"/>
  <c r="B135" i="11"/>
  <c r="B136" i="11"/>
  <c r="B138" i="11"/>
  <c r="I112" i="25" l="1"/>
  <c r="I113" i="25"/>
  <c r="I112" i="26"/>
  <c r="I113" i="26"/>
  <c r="I71" i="11"/>
  <c r="I31" i="11"/>
  <c r="I55" i="11" l="1"/>
  <c r="I52" i="11"/>
  <c r="I51" i="11"/>
  <c r="I48" i="11"/>
  <c r="I47" i="11"/>
  <c r="I54" i="11"/>
  <c r="I53" i="11"/>
  <c r="I49" i="11"/>
  <c r="I124" i="26"/>
  <c r="I126" i="26" s="1"/>
  <c r="I118" i="26" s="1"/>
  <c r="I80" i="11"/>
  <c r="I124" i="25"/>
  <c r="I126" i="25" s="1"/>
  <c r="I78" i="11"/>
  <c r="I79" i="11"/>
  <c r="I77" i="11"/>
  <c r="I87" i="11"/>
  <c r="I81" i="11"/>
  <c r="I89" i="11"/>
  <c r="I38" i="11"/>
  <c r="I37" i="11"/>
  <c r="I132" i="11"/>
  <c r="I76" i="11"/>
  <c r="I88" i="11"/>
  <c r="I90" i="11"/>
  <c r="I86" i="11"/>
  <c r="I91" i="11"/>
  <c r="I95" i="11"/>
  <c r="I96" i="11" s="1"/>
  <c r="I101" i="11" s="1"/>
  <c r="I56" i="11" l="1"/>
  <c r="I116" i="26"/>
  <c r="I128" i="26"/>
  <c r="I115" i="26"/>
  <c r="I117" i="26"/>
  <c r="I118" i="25"/>
  <c r="I116" i="25"/>
  <c r="I117" i="25"/>
  <c r="I115" i="25"/>
  <c r="I128" i="25"/>
  <c r="I82" i="11"/>
  <c r="I134" i="11" s="1"/>
  <c r="I92" i="11"/>
  <c r="I100" i="11" s="1"/>
  <c r="I102" i="11" s="1"/>
  <c r="I135" i="11" s="1"/>
  <c r="I39" i="11"/>
  <c r="I40" i="11" s="1"/>
  <c r="I41" i="11" s="1"/>
  <c r="I119" i="26" l="1"/>
  <c r="I138" i="26" s="1"/>
  <c r="I119" i="25"/>
  <c r="I138" i="25" s="1"/>
  <c r="I139" i="25" s="1"/>
  <c r="C145" i="25" s="1"/>
  <c r="I69" i="11"/>
  <c r="I139" i="26" l="1"/>
  <c r="C145" i="26" s="1"/>
  <c r="C146" i="25"/>
  <c r="B143" i="25"/>
  <c r="I70" i="11"/>
  <c r="I72" i="11" s="1"/>
  <c r="B143" i="26" l="1"/>
  <c r="C146" i="26"/>
  <c r="I133" i="11"/>
  <c r="I137" i="11" s="1"/>
  <c r="I113" i="11" l="1"/>
  <c r="I112" i="11"/>
  <c r="I124" i="11" s="1"/>
  <c r="I126" i="11" s="1"/>
  <c r="I118" i="11" s="1"/>
  <c r="I128" i="11" l="1"/>
  <c r="I116" i="11"/>
  <c r="I115" i="11"/>
  <c r="I117" i="11"/>
  <c r="I119" i="11" l="1"/>
  <c r="I138" i="11" l="1"/>
  <c r="I139" i="11" s="1"/>
  <c r="C145" i="11" s="1"/>
  <c r="C146" i="11" l="1"/>
  <c r="B143" i="11"/>
</calcChain>
</file>

<file path=xl/comments1.xml><?xml version="1.0" encoding="utf-8"?>
<comments xmlns="http://schemas.openxmlformats.org/spreadsheetml/2006/main">
  <authors>
    <author/>
  </authors>
  <commentList>
    <comment ref="H40" authorId="0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9" authorId="0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50" authorId="0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H40" authorId="0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9" authorId="0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50" authorId="0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H40" authorId="0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9" authorId="0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50" authorId="0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sharedStrings.xml><?xml version="1.0" encoding="utf-8"?>
<sst xmlns="http://schemas.openxmlformats.org/spreadsheetml/2006/main" count="738" uniqueCount="220">
  <si>
    <t>SEBRAE</t>
  </si>
  <si>
    <t>FGTS</t>
  </si>
  <si>
    <t>Salário Educação</t>
  </si>
  <si>
    <t>INCRA</t>
  </si>
  <si>
    <t>INSS</t>
  </si>
  <si>
    <t>A</t>
  </si>
  <si>
    <t>B</t>
  </si>
  <si>
    <t>C</t>
  </si>
  <si>
    <t>D</t>
  </si>
  <si>
    <t>Tipo de Serviço</t>
  </si>
  <si>
    <t>Unidade de Medida</t>
  </si>
  <si>
    <t>Classificação Brasileira de Ocupações (CBO)</t>
  </si>
  <si>
    <t>%</t>
  </si>
  <si>
    <t>E</t>
  </si>
  <si>
    <t>F</t>
  </si>
  <si>
    <t>G</t>
  </si>
  <si>
    <t>Adicional Noturno</t>
  </si>
  <si>
    <t>Adicional de Hora Noturna Reduzida</t>
  </si>
  <si>
    <t>2.1</t>
  </si>
  <si>
    <t>13º Salário, Férias e Adicional de Férias</t>
  </si>
  <si>
    <t>Módulo 4 - Custo de Reposição do Profissional Ausente</t>
  </si>
  <si>
    <t>4.1</t>
  </si>
  <si>
    <t>C.1</t>
  </si>
  <si>
    <t>C.2</t>
  </si>
  <si>
    <t>2.2</t>
  </si>
  <si>
    <t>H</t>
  </si>
  <si>
    <t>PREÇO MENSAL</t>
  </si>
  <si>
    <t>FATOR K</t>
  </si>
  <si>
    <t>PREÇO TOTAL POR EMPREGADO</t>
  </si>
  <si>
    <t>Subtotal Módulos (1+2+3+4+5)</t>
  </si>
  <si>
    <t>VALOR (R$)</t>
  </si>
  <si>
    <t>Mão-de-Obra vinculada à execução contratual (valor por empregado)</t>
  </si>
  <si>
    <t>QUADRO RESUMO DO CUSTO POR EMPREGADO</t>
  </si>
  <si>
    <t>Valor dos Tributos = P1 - Po</t>
  </si>
  <si>
    <t>Po / (1 - To) = P1 = ..............................................................................</t>
  </si>
  <si>
    <t>c)</t>
  </si>
  <si>
    <t>(Total dos Módulos 1, 2, 3, 4 e 5+ Custos indiretos + lucro)= Po = ...................................</t>
  </si>
  <si>
    <t>b)</t>
  </si>
  <si>
    <t>Tributos % = To = .............................................................</t>
  </si>
  <si>
    <t>a)</t>
  </si>
  <si>
    <t>TOTAL DO MÓDULO 6</t>
  </si>
  <si>
    <t>ISS</t>
  </si>
  <si>
    <t>C.3</t>
  </si>
  <si>
    <t>COFINS</t>
  </si>
  <si>
    <t>PIS</t>
  </si>
  <si>
    <t>TRIBUTOS</t>
  </si>
  <si>
    <t>Lucro</t>
  </si>
  <si>
    <t>Custos Indiretos</t>
  </si>
  <si>
    <t>CUSTOS INDIRETOS, TRIBUTOS E LUCRO</t>
  </si>
  <si>
    <t>MÓDULO 6 – CUSTOS INDIRETOS, TRIBUTOS E LUCRO</t>
  </si>
  <si>
    <t>TOTAL DO MÓDULO 5</t>
  </si>
  <si>
    <t>Uniformes</t>
  </si>
  <si>
    <t>INSUMOS DIVERSOS</t>
  </si>
  <si>
    <t>MÓDULO 5 – INSUMOS DIVERSOS</t>
  </si>
  <si>
    <t>TOTAL DO MÓDULO 4</t>
  </si>
  <si>
    <t>Intrajornada</t>
  </si>
  <si>
    <t>4.2</t>
  </si>
  <si>
    <t>Ausências Legais</t>
  </si>
  <si>
    <t>QUADRO-RESUMO DO MÓDULO 4 - CUSTO DE REPOSIÇÃO DO PROFISSIONAL AUSENTE</t>
  </si>
  <si>
    <t>TOTAL SUBMÓDULO 4.2</t>
  </si>
  <si>
    <t>Substituto na cobertura de Intervalo para Repouso ou Alimentação</t>
  </si>
  <si>
    <t>Submódulo 4.2 - Intrajornada</t>
  </si>
  <si>
    <t>TOTAL SUBMÓDULO 4.1</t>
  </si>
  <si>
    <t>Substituto na cobertura de Outras ausências (especificar)</t>
  </si>
  <si>
    <t>Substituto na cobertura de Afastamento Maternidade</t>
  </si>
  <si>
    <t>Substituto na cobertura de Ausência por acidente de trabalho</t>
  </si>
  <si>
    <t>Substituto na cobertura de Licença-Paternidade</t>
  </si>
  <si>
    <t>Substituto na cobertura de Ausências Legais</t>
  </si>
  <si>
    <t>Substituto na cobertura de férias</t>
  </si>
  <si>
    <t>Submódulo 4.1 - Ausências Legais</t>
  </si>
  <si>
    <t>MÓDULO 4 – CUSTO DE REPOSIÇÃO DO PROFISSIONAL AUSENTE</t>
  </si>
  <si>
    <t>TOTAL DO MÓDULO 3</t>
  </si>
  <si>
    <t>Incidência dos encargos do submódulo 2.2 sobre Aviso Prévio Trabalhado</t>
  </si>
  <si>
    <t>Aviso Prévio Trabalhado</t>
  </si>
  <si>
    <t>Incidência do FGTS sobre Aviso Prévio Indenizado</t>
  </si>
  <si>
    <t>Aviso Prévio Indenizado</t>
  </si>
  <si>
    <t>PROVISÃO PARA RESCISÃO</t>
  </si>
  <si>
    <t>MÓDULO 3 – PROVISÃO PARA RESCISÃO</t>
  </si>
  <si>
    <t>TOTAL DO MÓDULO 2</t>
  </si>
  <si>
    <t>Benefícios Mensais e Diários</t>
  </si>
  <si>
    <t>2.3</t>
  </si>
  <si>
    <t>GPS, FGTS e Outras Contribuições</t>
  </si>
  <si>
    <t>Módulo 2 - Encargos, Benefícios Anuais, Mensais e Diários</t>
  </si>
  <si>
    <t>QUADRO-RESUMO DO MÓDULO 2 - ENCARGOS, BENEFÍCIOS ANUAIS, MENSAIS E DIÁRIOS</t>
  </si>
  <si>
    <r>
      <t>Nota 2:</t>
    </r>
    <r>
      <rPr>
        <i/>
        <sz val="9"/>
        <color rgb="FF000000"/>
        <rFont val="Calibri"/>
        <family val="2"/>
      </rPr>
      <t>Observar a previsão dos benefícios contidos em Acordos, Convenções e Dissídios Coletivos de Trabalho e atentar-se ao disposto no art. 6º da IN 05/2017 atualizada.</t>
    </r>
  </si>
  <si>
    <r>
      <t>Nota 1:</t>
    </r>
    <r>
      <rPr>
        <i/>
        <sz val="9"/>
        <color rgb="FF000000"/>
        <rFont val="Calibri"/>
        <family val="2"/>
      </rPr>
      <t>O valor informado deverá ser o custo real do benefício (descontado o valor eventualmente pago pelo empregado).</t>
    </r>
  </si>
  <si>
    <t>TOTAL SUBMÓDULO 2.3</t>
  </si>
  <si>
    <t>Auxílio-Refeição/Alimentação</t>
  </si>
  <si>
    <t>Transporte</t>
  </si>
  <si>
    <t>Vl. Unit. (R$)</t>
  </si>
  <si>
    <t>Submódulo 2.3 - Benefícios Mensais e Diários</t>
  </si>
  <si>
    <t>TOTAL SUBMÓDULO 2.2</t>
  </si>
  <si>
    <t>SENAI - SENAC</t>
  </si>
  <si>
    <t>SESC ou SESI</t>
  </si>
  <si>
    <t>SAT (Seguro Acidente de Trabalho)</t>
  </si>
  <si>
    <t>Submódulo 2.2 - GPS, FGTS e Outras Contribuições</t>
  </si>
  <si>
    <r>
      <t>Nota 4:</t>
    </r>
    <r>
      <rPr>
        <i/>
        <sz val="9"/>
        <color rgb="FF000000"/>
        <rFont val="Calibri"/>
        <family val="2"/>
      </rPr>
      <t> Considerando as alíquotas de contribuição de 1% (um por cento), 2% (dois por cento) ou 3% (três por cento) referentes ao grau de risco de acidente do trabalho, previstas no inciso II do art. 22 da Lei no 8.212, de 24 de julho de 1991.</t>
    </r>
  </si>
  <si>
    <r>
      <t>Nota 3:</t>
    </r>
    <r>
      <rPr>
        <i/>
        <sz val="9"/>
        <color rgb="FF000000"/>
        <rFont val="Calibri"/>
        <family val="2"/>
      </rPr>
      <t> 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  </t>
    </r>
    <r>
      <rPr>
        <b/>
        <i/>
        <sz val="9"/>
        <color rgb="FF000000"/>
        <rFont val="Calibri"/>
        <family val="2"/>
      </rPr>
      <t>(Incluído pela Instrução Normativa nº 7, de 2018)</t>
    </r>
  </si>
  <si>
    <r>
      <t>Nota 2:</t>
    </r>
    <r>
      <rPr>
        <i/>
        <sz val="9"/>
        <color rgb="FF000000"/>
        <rFont val="Calibri"/>
        <family val="2"/>
      </rPr>
      <t> O adicional de férias contido no Submódulo 2.1 corresponde a 1/3 (um terço) da remuneração que por sua vez é divido por 12 (doze) conforme Nota 1 acima.</t>
    </r>
  </si>
  <si>
    <r>
      <t>Nota 1:</t>
    </r>
    <r>
      <rPr>
        <i/>
        <sz val="9"/>
        <color rgb="FF000000"/>
        <rFont val="Calibri"/>
        <family val="2"/>
      </rPr>
      <t> Como a planilha de custos e formação de preços é calculada </t>
    </r>
    <r>
      <rPr>
        <i/>
        <u/>
        <sz val="9"/>
        <color rgb="FF000000"/>
        <rFont val="Calibri"/>
        <family val="2"/>
      </rPr>
      <t>mensalmente</t>
    </r>
    <r>
      <rPr>
        <i/>
        <sz val="9"/>
        <color rgb="FF000000"/>
        <rFont val="Calibri"/>
        <family val="2"/>
      </rPr>
      <t>, provisiona-se proporcionalmente 1/12 (um doze avos) dos valores referentes a gratificação natalina, férias e adicional de férias. </t>
    </r>
    <r>
      <rPr>
        <b/>
        <i/>
        <sz val="9"/>
        <color rgb="FF000000"/>
        <rFont val="Calibri"/>
        <family val="2"/>
      </rPr>
      <t>(Redação dada pela Instrução Normativa nº 7, de 2018)</t>
    </r>
  </si>
  <si>
    <t>TOTAL SUBMÓDULO 2.1</t>
  </si>
  <si>
    <t>Incidência do Submódulo 2.2 sobre férias, 1/3 (um terço) constitucional de férias e 13º</t>
  </si>
  <si>
    <t>Férias e Adicional de Férias</t>
  </si>
  <si>
    <t>13 (Décimo-terceiro) salário</t>
  </si>
  <si>
    <t>Submódulo 2.1 - 13º Salário, Férias e Adicional de Férias</t>
  </si>
  <si>
    <t>MÓDULO 2 – ENCARGOS E BENEFÍCIOS ANUAIS, MENSAIS E DIÁRIOS</t>
  </si>
  <si>
    <r>
      <t>Nota 1: </t>
    </r>
    <r>
      <rPr>
        <i/>
        <sz val="9"/>
        <color rgb="FF000000"/>
        <rFont val="Calibri"/>
        <family val="2"/>
      </rPr>
      <t>O Módulo 1 refere-se ao </t>
    </r>
    <r>
      <rPr>
        <b/>
        <i/>
        <sz val="9"/>
        <color rgb="FF000000"/>
        <rFont val="Calibri"/>
        <family val="2"/>
      </rPr>
      <t>valor mensal devido ao empregado</t>
    </r>
    <r>
      <rPr>
        <i/>
        <sz val="9"/>
        <color rgb="FF000000"/>
        <rFont val="Calibri"/>
        <family val="2"/>
      </rPr>
      <t> pela prestação do serviço no período de 12 meses.</t>
    </r>
  </si>
  <si>
    <t>TOTAL DO MÓDULO 1</t>
  </si>
  <si>
    <t>Outros (Adicional por acúmulo de funções)</t>
  </si>
  <si>
    <t>Adicional Insalubridade</t>
  </si>
  <si>
    <t>Salário Base</t>
  </si>
  <si>
    <t>COMPOSIÇÃO DA REMUNERAÇÃO</t>
  </si>
  <si>
    <t>MÓDULO 1 - COMPOSIÇÃO DA REMUNERAÇÃO</t>
  </si>
  <si>
    <t>Data base da categoria (dia/mês/ano)</t>
  </si>
  <si>
    <t>Categoria profissional (vinculada à execução contratual)</t>
  </si>
  <si>
    <t>Salário Nominativo da Categoria Profissional</t>
  </si>
  <si>
    <t>Tipo de serviço (mesmo serviço com características distintas)</t>
  </si>
  <si>
    <t>Dados para composição dos custos referentes à mão-de-obra</t>
  </si>
  <si>
    <t>posto</t>
  </si>
  <si>
    <t>Identificação do Serviço</t>
  </si>
  <si>
    <t>Nº de meses de execução contratual</t>
  </si>
  <si>
    <t>Ano do Acordo, Convenção ou Dissídio Coletivo</t>
  </si>
  <si>
    <t>Município</t>
  </si>
  <si>
    <t>Data de apresentação da proposta</t>
  </si>
  <si>
    <t>Discriminação dos Serviços</t>
  </si>
  <si>
    <r>
      <t>Nota 4:</t>
    </r>
    <r>
      <rPr>
        <i/>
        <sz val="9"/>
        <rFont val="Calibri"/>
        <family val="2"/>
      </rPr>
      <t>O SAT varia conforme o serviço e conforme a empresa. É necessária a apresentação de comprovaão.</t>
    </r>
  </si>
  <si>
    <r>
      <t>Nota 3:</t>
    </r>
    <r>
      <rPr>
        <i/>
        <sz val="9"/>
        <rFont val="Calibri"/>
        <family val="2"/>
      </rPr>
      <t>Caso a empresa informe que possui benefício do PAT e queira descontar um percentual do auxílio-alimentação, esta deve apresentar comprovação.</t>
    </r>
  </si>
  <si>
    <t>TOTAL</t>
  </si>
  <si>
    <t xml:space="preserve">Total Geral </t>
  </si>
  <si>
    <t>Quantidade</t>
  </si>
  <si>
    <t>Depreciação em 5 anos (valor mensal)</t>
  </si>
  <si>
    <t>Especificação Uniforme</t>
  </si>
  <si>
    <t>Valor Total</t>
  </si>
  <si>
    <t>Valor Mensal do uniforme</t>
  </si>
  <si>
    <t xml:space="preserve">PLANILHA DE CUSTOS </t>
  </si>
  <si>
    <t>Desoneração</t>
  </si>
  <si>
    <t>c.4</t>
  </si>
  <si>
    <t>Item 14, Anexo XII, IN nº 05/2017</t>
  </si>
  <si>
    <t>Percentuais incidentes sobre a remuneração</t>
  </si>
  <si>
    <t>ITEM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</si>
  <si>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</si>
  <si>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</si>
  <si>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</si>
  <si>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</si>
  <si>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</si>
  <si>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t>Aenxo VII-D</t>
  </si>
  <si>
    <t>Modelo de Planilha de Custos e Formação de Preços - Submódulo 2.2</t>
  </si>
  <si>
    <t>SENAI ou SENAC</t>
  </si>
  <si>
    <t>Lei nº 13.932/2019</t>
  </si>
  <si>
    <t>Multa do FGTS (item C + F) = 4%</t>
  </si>
  <si>
    <t>Meia</t>
  </si>
  <si>
    <t>PREÇO 20 MESES</t>
  </si>
  <si>
    <t>Obs: verificar fórmulas quando acrescentar uniforme na planilha</t>
  </si>
  <si>
    <t>BRASÍLIA-DF</t>
  </si>
  <si>
    <t>Categoria profissional: Bombeiro Civil Noturno</t>
  </si>
  <si>
    <t>Categoria profissional: Bombeiro Civil Diurno</t>
  </si>
  <si>
    <t>Categoria profissional: Bombeiro Civil Líder</t>
  </si>
  <si>
    <t>Bombeiro Civil Noturno</t>
  </si>
  <si>
    <t>5103-05</t>
  </si>
  <si>
    <t>5171-10</t>
  </si>
  <si>
    <t>Bombeiro Civil Líder</t>
  </si>
  <si>
    <t>Bombeiro Civil Diurno</t>
  </si>
  <si>
    <t>Bombeiro Civil</t>
  </si>
  <si>
    <t>Descrição</t>
  </si>
  <si>
    <t>Ponto Eletrônico</t>
  </si>
  <si>
    <t>Cadernos pautados, tamanho A4 ou ofício</t>
  </si>
  <si>
    <t>Lanterna de LED</t>
  </si>
  <si>
    <t>Capacete de resgate com viseira removível, com cinta de queixo, sistema de ajuste rápido e testeira acolchoada.</t>
  </si>
  <si>
    <t>Óculos de proteção individual (EPI), lente incolor, resistente à impactos  e choques físicos.</t>
  </si>
  <si>
    <t>Compressas de gaze 08(oito) dobras (7,75cm x 7,50cm)</t>
  </si>
  <si>
    <t>Compressas de gaze esterilizadas (10cm x 15cm)</t>
  </si>
  <si>
    <t>Algodão hidrófilo não estéril 500g</t>
  </si>
  <si>
    <t>Ataduras de crepe (20cm de largura)</t>
  </si>
  <si>
    <t>Fita adesiva (microporo) 10mm x 10m</t>
  </si>
  <si>
    <t>Plástico protetor de queimaduras e eviscerações (01m x 01m) esterilizado</t>
  </si>
  <si>
    <t>Soro fisiológico de 250 ml</t>
  </si>
  <si>
    <t>Talas moldáveis grandes (86cm x 10cm x 02cm)</t>
  </si>
  <si>
    <t>Talas moldáveis médias (63cm x 09cm x 02cm)</t>
  </si>
  <si>
    <t>Talas moldáveis pequenas (30cm x 08cm x 02cm)</t>
  </si>
  <si>
    <t>Luvas de procedimento (caixa com 100 unidades)</t>
  </si>
  <si>
    <t xml:space="preserve">Prancha de imobilização em polietileno rígido, com aberturas para utilização do cinto aranha e imobilizador de cabeça entregues como acessórios </t>
  </si>
  <si>
    <t>Bandagens triangulares (142 cm x 100cm x 100cm)</t>
  </si>
  <si>
    <t>Colar cervical de cada tamanho padronizado (grande, médio e pequeno)</t>
  </si>
  <si>
    <t>Água oxigenada 10 volumes, embalada em frasco contendo 1000 ml</t>
  </si>
  <si>
    <t>Álcool etílico a 70% P/V, para superfícies fixas, antissepsia da pele em procedimentos de médio e baixo risco, com validade de 24 meses, apresentação em frasco de 1000 ml.</t>
  </si>
  <si>
    <t>Calça de Brigadista</t>
  </si>
  <si>
    <t>Gandola de Brigadista</t>
  </si>
  <si>
    <t>Camiseta Meia Manga</t>
  </si>
  <si>
    <t>Coturno</t>
  </si>
  <si>
    <t>Cinto de Nylon</t>
  </si>
  <si>
    <t>Adicional Periculosidade (Lei nº 11.901/2009, art. 6º, III)</t>
  </si>
  <si>
    <t>Multa do FGTS sobre o Aviso Prévio Trabalhado</t>
  </si>
  <si>
    <t>Multa do FGTS e sobre o Aviso Prévio indenizado</t>
  </si>
  <si>
    <t>Quantidade 20 meses</t>
  </si>
  <si>
    <t>Aparelho de pressão digital</t>
  </si>
  <si>
    <t>Tesoura de ponta romba</t>
  </si>
  <si>
    <t>Termômetro digital infravermelho</t>
  </si>
  <si>
    <t>Total</t>
  </si>
  <si>
    <t>Valor mensal (valor total/20)</t>
  </si>
  <si>
    <t>Ressuscitador manual (ambu) ou máscara de ressuscitação para ventilação artificial</t>
  </si>
  <si>
    <t>Valor mensal da aba materiais e equipamentos</t>
  </si>
  <si>
    <t>Materiais e equipamentos</t>
  </si>
  <si>
    <t>Japona</t>
  </si>
  <si>
    <t>Total Geral</t>
  </si>
  <si>
    <t>Posto</t>
  </si>
  <si>
    <t>Valor mensal</t>
  </si>
  <si>
    <t>Valor por 20 meses</t>
  </si>
  <si>
    <t>Quantidade de postos</t>
  </si>
  <si>
    <t>Quantidade de empregados</t>
  </si>
  <si>
    <t>Valor total da contratação</t>
  </si>
  <si>
    <t>Crachá de Identificação</t>
  </si>
  <si>
    <t>Kit com 3 Rádios Transmissores</t>
  </si>
  <si>
    <t>Protetor auditivo tipo haste única e flexível, forma adaptável</t>
  </si>
  <si>
    <t>Materiais a serem disponibilizados (manter estoque de 50%)</t>
  </si>
  <si>
    <t>Materiais e equipamentos a serem disponibilizados (fornecimento único)</t>
  </si>
  <si>
    <t>Valor unitário</t>
  </si>
  <si>
    <t>Afastamento Maternidade - sugerimos que esta rubrica seja preechida nesse submódulo somente quando, por força de cadastro do Ministério do Trabalho no programa Empresa Cidadã, a licença-maternidade for superior a 120 dias, considerando o custo do período excedente a 120 dias.</t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</si>
  <si>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</t>
  </si>
  <si>
    <t>RAT</t>
  </si>
  <si>
    <t>FAP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</si>
</sst>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_(&quot;R$ &quot;* #,##0.00_);_(&quot;R$ &quot;* \(#,##0.00\);_(&quot;R$ &quot;* \-??_);_(@_)"/>
    <numFmt numFmtId="165" formatCode="_-* #,##0.00_-;\-* #,##0.00_-;_-* \-??_-;_-@"/>
    <numFmt numFmtId="166" formatCode="d/m/yyyy"/>
    <numFmt numFmtId="167" formatCode="&quot;R$ &quot;#,##0.00_);[Red]&quot;(R$ &quot;#,##0.00\)"/>
    <numFmt numFmtId="168" formatCode="_-[$R$-416]\ * #,##0.00_-;\-[$R$-416]\ * #,##0.00_-;_-[$R$-416]\ * &quot;-&quot;??_-;_-@_-"/>
  </numFmts>
  <fonts count="30">
    <font>
      <sz val="11"/>
      <color theme="1"/>
      <name val="Arial1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b/>
      <sz val="10"/>
      <color rgb="FFFFFFFF"/>
      <name val="Calibri"/>
      <family val="2"/>
    </font>
    <font>
      <sz val="10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i/>
      <u/>
      <sz val="9"/>
      <color rgb="FF000000"/>
      <name val="Calibri"/>
      <family val="2"/>
    </font>
    <font>
      <b/>
      <sz val="12"/>
      <color theme="1"/>
      <name val="Calibri"/>
      <family val="2"/>
    </font>
    <font>
      <sz val="10"/>
      <color rgb="FF000000"/>
      <name val="Arial"/>
      <family val="2"/>
    </font>
    <font>
      <b/>
      <i/>
      <sz val="9"/>
      <name val="Calibri"/>
      <family val="2"/>
    </font>
    <font>
      <i/>
      <sz val="9"/>
      <name val="Calibri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theme="1"/>
      <name val="Arial"/>
      <family val="2"/>
    </font>
    <font>
      <b/>
      <sz val="10"/>
      <color rgb="FF000000"/>
      <name val="Arial"/>
      <family val="2"/>
    </font>
    <font>
      <sz val="8"/>
      <color theme="1"/>
      <name val="Arial1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color theme="1"/>
      <name val="Arial1"/>
    </font>
    <font>
      <b/>
      <sz val="14"/>
      <color theme="1"/>
      <name val="Arial1"/>
    </font>
    <font>
      <b/>
      <sz val="11"/>
      <color theme="1"/>
      <name val="Arial1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rgb="FFFFFFFF"/>
        <bgColor rgb="FFFFFFFF"/>
      </patternFill>
    </fill>
    <fill>
      <patternFill patternType="solid">
        <fgColor rgb="FFDCE6F2"/>
        <bgColor rgb="FFDCE6F2"/>
      </patternFill>
    </fill>
    <fill>
      <patternFill patternType="solid">
        <fgColor rgb="FFC6D9F1"/>
        <bgColor rgb="FFC6D9F1"/>
      </patternFill>
    </fill>
    <fill>
      <patternFill patternType="solid">
        <fgColor theme="0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theme="0"/>
        <bgColor theme="0"/>
      </patternFill>
    </fill>
    <fill>
      <patternFill patternType="solid">
        <fgColor rgb="FFE7E6E6"/>
        <bgColor rgb="FFE7E6E6"/>
      </patternFill>
    </fill>
    <fill>
      <patternFill patternType="solid">
        <fgColor theme="0"/>
        <bgColor rgb="FFE7E6E6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4" fillId="0" borderId="0"/>
    <xf numFmtId="44" fontId="26" fillId="0" borderId="0" applyFont="0" applyFill="0" applyBorder="0" applyAlignment="0" applyProtection="0"/>
  </cellStyleXfs>
  <cellXfs count="216">
    <xf numFmtId="0" fontId="0" fillId="0" borderId="0" xfId="0"/>
    <xf numFmtId="0" fontId="14" fillId="0" borderId="0" xfId="2" applyFont="1" applyAlignment="1"/>
    <xf numFmtId="0" fontId="4" fillId="0" borderId="0" xfId="2" applyFont="1"/>
    <xf numFmtId="164" fontId="5" fillId="0" borderId="0" xfId="2" applyNumberFormat="1" applyFont="1"/>
    <xf numFmtId="0" fontId="5" fillId="0" borderId="0" xfId="2" applyFont="1"/>
    <xf numFmtId="164" fontId="5" fillId="2" borderId="0" xfId="2" applyNumberFormat="1" applyFont="1" applyFill="1"/>
    <xf numFmtId="165" fontId="4" fillId="0" borderId="0" xfId="2" applyNumberFormat="1" applyFont="1"/>
    <xf numFmtId="2" fontId="4" fillId="0" borderId="0" xfId="2" applyNumberFormat="1" applyFont="1"/>
    <xf numFmtId="165" fontId="5" fillId="0" borderId="1" xfId="2" applyNumberFormat="1" applyFont="1" applyBorder="1"/>
    <xf numFmtId="165" fontId="4" fillId="0" borderId="1" xfId="2" applyNumberFormat="1" applyFont="1" applyBorder="1"/>
    <xf numFmtId="0" fontId="4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2" fontId="5" fillId="0" borderId="0" xfId="2" applyNumberFormat="1" applyFont="1"/>
    <xf numFmtId="0" fontId="4" fillId="0" borderId="0" xfId="2" applyFont="1" applyAlignment="1">
      <alignment horizontal="center"/>
    </xf>
    <xf numFmtId="2" fontId="6" fillId="0" borderId="5" xfId="2" applyNumberFormat="1" applyFont="1" applyBorder="1"/>
    <xf numFmtId="10" fontId="6" fillId="0" borderId="6" xfId="2" applyNumberFormat="1" applyFont="1" applyBorder="1"/>
    <xf numFmtId="0" fontId="6" fillId="0" borderId="7" xfId="2" applyFont="1" applyBorder="1" applyAlignment="1">
      <alignment horizontal="center"/>
    </xf>
    <xf numFmtId="2" fontId="6" fillId="0" borderId="8" xfId="2" applyNumberFormat="1" applyFont="1" applyBorder="1"/>
    <xf numFmtId="10" fontId="6" fillId="0" borderId="0" xfId="2" applyNumberFormat="1" applyFont="1"/>
    <xf numFmtId="0" fontId="6" fillId="0" borderId="0" xfId="2" applyFont="1" applyAlignment="1">
      <alignment horizontal="left"/>
    </xf>
    <xf numFmtId="0" fontId="6" fillId="0" borderId="9" xfId="2" applyFont="1" applyBorder="1" applyAlignment="1">
      <alignment horizontal="center"/>
    </xf>
    <xf numFmtId="0" fontId="7" fillId="0" borderId="9" xfId="2" applyFont="1" applyBorder="1"/>
    <xf numFmtId="2" fontId="6" fillId="0" borderId="10" xfId="2" applyNumberFormat="1" applyFont="1" applyBorder="1"/>
    <xf numFmtId="10" fontId="6" fillId="0" borderId="11" xfId="2" applyNumberFormat="1" applyFont="1" applyBorder="1"/>
    <xf numFmtId="0" fontId="6" fillId="0" borderId="12" xfId="2" applyFont="1" applyBorder="1" applyAlignment="1">
      <alignment horizontal="center"/>
    </xf>
    <xf numFmtId="10" fontId="5" fillId="0" borderId="1" xfId="2" applyNumberFormat="1" applyFont="1" applyBorder="1"/>
    <xf numFmtId="10" fontId="4" fillId="0" borderId="1" xfId="2" applyNumberFormat="1" applyFont="1" applyBorder="1"/>
    <xf numFmtId="10" fontId="4" fillId="0" borderId="1" xfId="2" applyNumberFormat="1" applyFont="1" applyBorder="1" applyAlignment="1">
      <alignment horizontal="center"/>
    </xf>
    <xf numFmtId="0" fontId="14" fillId="4" borderId="0" xfId="2" applyFont="1" applyFill="1" applyAlignment="1"/>
    <xf numFmtId="10" fontId="5" fillId="0" borderId="1" xfId="2" applyNumberFormat="1" applyFont="1" applyBorder="1" applyAlignment="1">
      <alignment horizontal="center"/>
    </xf>
    <xf numFmtId="165" fontId="4" fillId="4" borderId="1" xfId="2" applyNumberFormat="1" applyFont="1" applyFill="1" applyBorder="1"/>
    <xf numFmtId="0" fontId="4" fillId="4" borderId="1" xfId="2" applyFont="1" applyFill="1" applyBorder="1" applyAlignment="1">
      <alignment horizontal="center"/>
    </xf>
    <xf numFmtId="0" fontId="5" fillId="7" borderId="1" xfId="2" applyFont="1" applyFill="1" applyBorder="1" applyAlignment="1">
      <alignment horizontal="center"/>
    </xf>
    <xf numFmtId="10" fontId="5" fillId="4" borderId="1" xfId="2" applyNumberFormat="1" applyFont="1" applyFill="1" applyBorder="1" applyAlignment="1">
      <alignment horizontal="center"/>
    </xf>
    <xf numFmtId="10" fontId="4" fillId="4" borderId="1" xfId="2" applyNumberFormat="1" applyFont="1" applyFill="1" applyBorder="1" applyAlignment="1">
      <alignment horizontal="center"/>
    </xf>
    <xf numFmtId="2" fontId="5" fillId="0" borderId="11" xfId="2" applyNumberFormat="1" applyFont="1" applyBorder="1"/>
    <xf numFmtId="0" fontId="5" fillId="0" borderId="11" xfId="2" applyFont="1" applyBorder="1" applyAlignment="1">
      <alignment horizontal="center"/>
    </xf>
    <xf numFmtId="165" fontId="4" fillId="4" borderId="1" xfId="2" applyNumberFormat="1" applyFont="1" applyFill="1" applyBorder="1" applyAlignment="1">
      <alignment horizontal="right"/>
    </xf>
    <xf numFmtId="165" fontId="4" fillId="4" borderId="1" xfId="2" applyNumberFormat="1" applyFont="1" applyFill="1" applyBorder="1" applyAlignment="1">
      <alignment horizontal="center"/>
    </xf>
    <xf numFmtId="0" fontId="5" fillId="4" borderId="1" xfId="2" applyFont="1" applyFill="1" applyBorder="1" applyAlignment="1">
      <alignment horizontal="center"/>
    </xf>
    <xf numFmtId="0" fontId="5" fillId="8" borderId="1" xfId="2" applyFont="1" applyFill="1" applyBorder="1" applyAlignment="1">
      <alignment horizontal="center"/>
    </xf>
    <xf numFmtId="2" fontId="4" fillId="0" borderId="1" xfId="2" applyNumberFormat="1" applyFont="1" applyBorder="1"/>
    <xf numFmtId="0" fontId="4" fillId="4" borderId="0" xfId="2" applyFont="1" applyFill="1"/>
    <xf numFmtId="0" fontId="5" fillId="0" borderId="0" xfId="2" applyFont="1" applyAlignment="1">
      <alignment horizontal="center"/>
    </xf>
    <xf numFmtId="165" fontId="5" fillId="0" borderId="0" xfId="2" applyNumberFormat="1" applyFont="1"/>
    <xf numFmtId="165" fontId="4" fillId="9" borderId="1" xfId="2" applyNumberFormat="1" applyFont="1" applyFill="1" applyBorder="1"/>
    <xf numFmtId="10" fontId="4" fillId="9" borderId="1" xfId="2" applyNumberFormat="1" applyFont="1" applyFill="1" applyBorder="1" applyAlignment="1">
      <alignment horizontal="center"/>
    </xf>
    <xf numFmtId="0" fontId="3" fillId="4" borderId="0" xfId="2" applyFont="1" applyFill="1" applyAlignment="1"/>
    <xf numFmtId="2" fontId="4" fillId="4" borderId="1" xfId="2" applyNumberFormat="1" applyFont="1" applyFill="1" applyBorder="1" applyAlignment="1">
      <alignment horizontal="center"/>
    </xf>
    <xf numFmtId="0" fontId="4" fillId="4" borderId="1" xfId="2" applyFont="1" applyFill="1" applyBorder="1"/>
    <xf numFmtId="0" fontId="4" fillId="0" borderId="0" xfId="2" applyFont="1" applyAlignment="1">
      <alignment horizontal="left"/>
    </xf>
    <xf numFmtId="0" fontId="3" fillId="0" borderId="0" xfId="2" applyFont="1" applyAlignment="1"/>
    <xf numFmtId="2" fontId="5" fillId="4" borderId="1" xfId="2" applyNumberFormat="1" applyFont="1" applyFill="1" applyBorder="1"/>
    <xf numFmtId="0" fontId="17" fillId="13" borderId="18" xfId="0" applyFont="1" applyFill="1" applyBorder="1" applyAlignment="1">
      <alignment horizontal="center" vertical="center" wrapText="1"/>
    </xf>
    <xf numFmtId="164" fontId="17" fillId="2" borderId="18" xfId="0" applyNumberFormat="1" applyFont="1" applyFill="1" applyBorder="1" applyAlignment="1">
      <alignment vertical="center"/>
    </xf>
    <xf numFmtId="0" fontId="14" fillId="0" borderId="0" xfId="2" applyFont="1" applyAlignment="1"/>
    <xf numFmtId="0" fontId="14" fillId="0" borderId="0" xfId="2" applyFont="1" applyAlignment="1"/>
    <xf numFmtId="0" fontId="5" fillId="0" borderId="4" xfId="2" applyFont="1" applyBorder="1" applyAlignment="1">
      <alignment horizontal="center"/>
    </xf>
    <xf numFmtId="0" fontId="14" fillId="0" borderId="0" xfId="2" applyFont="1" applyAlignment="1"/>
    <xf numFmtId="0" fontId="3" fillId="0" borderId="18" xfId="2" applyFont="1" applyBorder="1" applyAlignment="1">
      <alignment horizontal="center"/>
    </xf>
    <xf numFmtId="0" fontId="3" fillId="0" borderId="18" xfId="2" applyFont="1" applyBorder="1" applyAlignment="1"/>
    <xf numFmtId="0" fontId="21" fillId="0" borderId="18" xfId="2" applyFont="1" applyBorder="1" applyAlignment="1">
      <alignment horizontal="center"/>
    </xf>
    <xf numFmtId="0" fontId="23" fillId="0" borderId="0" xfId="2" applyFont="1" applyAlignment="1">
      <alignment wrapText="1"/>
    </xf>
    <xf numFmtId="10" fontId="14" fillId="2" borderId="18" xfId="2" applyNumberFormat="1" applyFont="1" applyFill="1" applyBorder="1" applyAlignment="1">
      <alignment horizontal="center"/>
    </xf>
    <xf numFmtId="0" fontId="3" fillId="4" borderId="0" xfId="2" applyFont="1" applyFill="1" applyBorder="1" applyAlignment="1"/>
    <xf numFmtId="0" fontId="3" fillId="0" borderId="0" xfId="2" applyFont="1" applyBorder="1" applyAlignment="1">
      <alignment horizontal="center"/>
    </xf>
    <xf numFmtId="10" fontId="5" fillId="0" borderId="17" xfId="2" applyNumberFormat="1" applyFont="1" applyBorder="1" applyAlignment="1">
      <alignment horizontal="center"/>
    </xf>
    <xf numFmtId="165" fontId="5" fillId="0" borderId="17" xfId="2" applyNumberFormat="1" applyFont="1" applyBorder="1"/>
    <xf numFmtId="10" fontId="5" fillId="8" borderId="16" xfId="2" applyNumberFormat="1" applyFont="1" applyFill="1" applyBorder="1" applyAlignment="1">
      <alignment horizontal="center"/>
    </xf>
    <xf numFmtId="0" fontId="5" fillId="8" borderId="16" xfId="2" applyFont="1" applyFill="1" applyBorder="1" applyAlignment="1">
      <alignment horizontal="center"/>
    </xf>
    <xf numFmtId="10" fontId="14" fillId="4" borderId="0" xfId="2" applyNumberFormat="1" applyFont="1" applyFill="1" applyBorder="1" applyAlignment="1">
      <alignment horizontal="center" vertical="center"/>
    </xf>
    <xf numFmtId="0" fontId="14" fillId="0" borderId="0" xfId="2" applyFont="1" applyBorder="1" applyAlignment="1"/>
    <xf numFmtId="168" fontId="18" fillId="13" borderId="18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1" fillId="0" borderId="18" xfId="2" applyFont="1" applyBorder="1" applyAlignment="1">
      <alignment horizontal="center"/>
    </xf>
    <xf numFmtId="0" fontId="6" fillId="0" borderId="0" xfId="2" applyFont="1" applyAlignment="1">
      <alignment horizontal="left"/>
    </xf>
    <xf numFmtId="0" fontId="14" fillId="0" borderId="0" xfId="2" applyFont="1" applyAlignment="1"/>
    <xf numFmtId="0" fontId="5" fillId="0" borderId="4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10" fontId="14" fillId="2" borderId="18" xfId="2" applyNumberFormat="1" applyFont="1" applyFill="1" applyBorder="1" applyAlignment="1">
      <alignment horizontal="center"/>
    </xf>
    <xf numFmtId="0" fontId="0" fillId="2" borderId="0" xfId="0" applyFill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/>
    </xf>
    <xf numFmtId="10" fontId="9" fillId="4" borderId="1" xfId="2" applyNumberFormat="1" applyFont="1" applyFill="1" applyBorder="1" applyAlignment="1">
      <alignment horizontal="center"/>
    </xf>
    <xf numFmtId="2" fontId="4" fillId="0" borderId="1" xfId="2" applyNumberFormat="1" applyFont="1" applyFill="1" applyBorder="1" applyAlignment="1">
      <alignment horizontal="right"/>
    </xf>
    <xf numFmtId="165" fontId="4" fillId="0" borderId="1" xfId="2" applyNumberFormat="1" applyFont="1" applyBorder="1" applyAlignment="1">
      <alignment horizontal="right"/>
    </xf>
    <xf numFmtId="165" fontId="5" fillId="0" borderId="1" xfId="2" applyNumberFormat="1" applyFont="1" applyBorder="1" applyAlignment="1">
      <alignment horizontal="right"/>
    </xf>
    <xf numFmtId="165" fontId="4" fillId="0" borderId="1" xfId="2" applyNumberFormat="1" applyFont="1" applyFill="1" applyBorder="1"/>
    <xf numFmtId="168" fontId="17" fillId="13" borderId="18" xfId="0" applyNumberFormat="1" applyFont="1" applyFill="1" applyBorder="1" applyAlignment="1">
      <alignment horizontal="center" vertical="center" wrapText="1"/>
    </xf>
    <xf numFmtId="0" fontId="14" fillId="0" borderId="0" xfId="2" applyFont="1" applyAlignment="1"/>
    <xf numFmtId="168" fontId="27" fillId="2" borderId="18" xfId="0" applyNumberFormat="1" applyFont="1" applyFill="1" applyBorder="1"/>
    <xf numFmtId="165" fontId="5" fillId="0" borderId="1" xfId="2" applyNumberFormat="1" applyFont="1" applyFill="1" applyBorder="1"/>
    <xf numFmtId="0" fontId="0" fillId="0" borderId="18" xfId="0" applyBorder="1"/>
    <xf numFmtId="0" fontId="4" fillId="0" borderId="18" xfId="2" applyFont="1" applyBorder="1" applyAlignment="1"/>
    <xf numFmtId="44" fontId="0" fillId="0" borderId="18" xfId="3" applyFont="1" applyBorder="1"/>
    <xf numFmtId="0" fontId="28" fillId="0" borderId="18" xfId="0" applyFont="1" applyBorder="1"/>
    <xf numFmtId="44" fontId="0" fillId="0" borderId="18" xfId="0" applyNumberFormat="1" applyBorder="1"/>
    <xf numFmtId="0" fontId="24" fillId="0" borderId="18" xfId="0" applyFont="1" applyFill="1" applyBorder="1" applyAlignment="1">
      <alignment horizontal="left" vertical="center" wrapText="1"/>
    </xf>
    <xf numFmtId="0" fontId="24" fillId="0" borderId="18" xfId="0" applyFont="1" applyFill="1" applyBorder="1" applyAlignment="1">
      <alignment horizontal="center" vertical="center" wrapText="1"/>
    </xf>
    <xf numFmtId="168" fontId="24" fillId="0" borderId="18" xfId="3" applyNumberFormat="1" applyFont="1" applyFill="1" applyBorder="1" applyAlignment="1">
      <alignment horizontal="center" vertical="center" wrapText="1"/>
    </xf>
    <xf numFmtId="168" fontId="19" fillId="0" borderId="23" xfId="0" applyNumberFormat="1" applyFont="1" applyFill="1" applyBorder="1" applyAlignment="1">
      <alignment horizontal="center" vertical="center"/>
    </xf>
    <xf numFmtId="168" fontId="25" fillId="0" borderId="18" xfId="3" applyNumberFormat="1" applyFont="1" applyFill="1" applyBorder="1" applyAlignment="1">
      <alignment horizontal="center" vertical="center"/>
    </xf>
    <xf numFmtId="0" fontId="0" fillId="0" borderId="0" xfId="0" applyFill="1"/>
    <xf numFmtId="168" fontId="24" fillId="0" borderId="18" xfId="0" applyNumberFormat="1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10" fontId="9" fillId="0" borderId="1" xfId="2" applyNumberFormat="1" applyFont="1" applyFill="1" applyBorder="1" applyAlignment="1">
      <alignment horizontal="center"/>
    </xf>
    <xf numFmtId="10" fontId="4" fillId="0" borderId="1" xfId="2" applyNumberFormat="1" applyFont="1" applyFill="1" applyBorder="1"/>
    <xf numFmtId="0" fontId="14" fillId="0" borderId="0" xfId="2" applyFont="1" applyAlignment="1"/>
    <xf numFmtId="10" fontId="4" fillId="0" borderId="2" xfId="2" applyNumberFormat="1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/>
    </xf>
    <xf numFmtId="0" fontId="21" fillId="2" borderId="24" xfId="2" applyFont="1" applyFill="1" applyBorder="1" applyAlignment="1">
      <alignment horizontal="left" vertical="top" wrapText="1"/>
    </xf>
    <xf numFmtId="0" fontId="21" fillId="2" borderId="25" xfId="2" applyFont="1" applyFill="1" applyBorder="1" applyAlignment="1">
      <alignment horizontal="left" vertical="top" wrapText="1"/>
    </xf>
    <xf numFmtId="0" fontId="21" fillId="2" borderId="26" xfId="2" applyFont="1" applyFill="1" applyBorder="1" applyAlignment="1">
      <alignment horizontal="left" vertical="top" wrapText="1"/>
    </xf>
    <xf numFmtId="0" fontId="21" fillId="2" borderId="27" xfId="2" applyFont="1" applyFill="1" applyBorder="1" applyAlignment="1">
      <alignment horizontal="left" vertical="top" wrapText="1"/>
    </xf>
    <xf numFmtId="0" fontId="21" fillId="2" borderId="0" xfId="2" applyFont="1" applyFill="1" applyBorder="1" applyAlignment="1">
      <alignment horizontal="left" vertical="top" wrapText="1"/>
    </xf>
    <xf numFmtId="0" fontId="21" fillId="2" borderId="28" xfId="2" applyFont="1" applyFill="1" applyBorder="1" applyAlignment="1">
      <alignment horizontal="left" vertical="top" wrapText="1"/>
    </xf>
    <xf numFmtId="0" fontId="21" fillId="2" borderId="29" xfId="2" applyFont="1" applyFill="1" applyBorder="1" applyAlignment="1">
      <alignment horizontal="left" vertical="top" wrapText="1"/>
    </xf>
    <xf numFmtId="0" fontId="21" fillId="2" borderId="30" xfId="2" applyFont="1" applyFill="1" applyBorder="1" applyAlignment="1">
      <alignment horizontal="left" vertical="top" wrapText="1"/>
    </xf>
    <xf numFmtId="0" fontId="21" fillId="2" borderId="31" xfId="2" applyFont="1" applyFill="1" applyBorder="1" applyAlignment="1">
      <alignment horizontal="left" vertical="top" wrapText="1"/>
    </xf>
    <xf numFmtId="0" fontId="4" fillId="0" borderId="18" xfId="2" applyFont="1" applyBorder="1" applyAlignment="1">
      <alignment horizontal="center"/>
    </xf>
    <xf numFmtId="0" fontId="2" fillId="0" borderId="18" xfId="2" applyFont="1" applyBorder="1" applyAlignment="1">
      <alignment horizontal="center"/>
    </xf>
    <xf numFmtId="0" fontId="21" fillId="0" borderId="18" xfId="2" applyFont="1" applyBorder="1" applyAlignment="1">
      <alignment horizontal="center"/>
    </xf>
    <xf numFmtId="0" fontId="21" fillId="2" borderId="18" xfId="2" applyFont="1" applyFill="1" applyBorder="1" applyAlignment="1">
      <alignment horizontal="center"/>
    </xf>
    <xf numFmtId="0" fontId="6" fillId="0" borderId="0" xfId="2" applyFont="1" applyAlignment="1">
      <alignment horizontal="left"/>
    </xf>
    <xf numFmtId="0" fontId="14" fillId="0" borderId="0" xfId="2" applyFont="1" applyAlignment="1"/>
    <xf numFmtId="0" fontId="4" fillId="0" borderId="4" xfId="2" applyFont="1" applyBorder="1" applyAlignment="1">
      <alignment horizontal="left"/>
    </xf>
    <xf numFmtId="0" fontId="2" fillId="0" borderId="3" xfId="2" applyFont="1" applyBorder="1"/>
    <xf numFmtId="0" fontId="2" fillId="0" borderId="2" xfId="2" applyFont="1" applyBorder="1"/>
    <xf numFmtId="0" fontId="5" fillId="0" borderId="4" xfId="2" applyFont="1" applyBorder="1" applyAlignment="1">
      <alignment horizontal="left"/>
    </xf>
    <xf numFmtId="0" fontId="5" fillId="0" borderId="4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6" fillId="0" borderId="11" xfId="2" applyFont="1" applyBorder="1" applyAlignment="1">
      <alignment horizontal="left"/>
    </xf>
    <xf numFmtId="0" fontId="2" fillId="0" borderId="11" xfId="2" applyFont="1" applyBorder="1"/>
    <xf numFmtId="0" fontId="3" fillId="0" borderId="3" xfId="2" applyFont="1" applyBorder="1" applyAlignment="1">
      <alignment horizontal="left"/>
    </xf>
    <xf numFmtId="0" fontId="14" fillId="0" borderId="3" xfId="2" applyFont="1" applyBorder="1" applyAlignment="1">
      <alignment horizontal="left"/>
    </xf>
    <xf numFmtId="0" fontId="14" fillId="0" borderId="2" xfId="2" applyFont="1" applyBorder="1" applyAlignment="1">
      <alignment horizontal="left"/>
    </xf>
    <xf numFmtId="0" fontId="4" fillId="0" borderId="4" xfId="2" applyFont="1" applyBorder="1"/>
    <xf numFmtId="0" fontId="5" fillId="6" borderId="13" xfId="2" applyFont="1" applyFill="1" applyBorder="1" applyAlignment="1">
      <alignment horizontal="center"/>
    </xf>
    <xf numFmtId="0" fontId="8" fillId="5" borderId="4" xfId="2" applyFont="1" applyFill="1" applyBorder="1" applyAlignment="1">
      <alignment horizontal="center"/>
    </xf>
    <xf numFmtId="0" fontId="5" fillId="6" borderId="14" xfId="2" applyFont="1" applyFill="1" applyBorder="1" applyAlignment="1">
      <alignment horizontal="center"/>
    </xf>
    <xf numFmtId="0" fontId="2" fillId="0" borderId="6" xfId="2" applyFont="1" applyBorder="1"/>
    <xf numFmtId="0" fontId="4" fillId="0" borderId="4" xfId="2" applyFont="1" applyBorder="1" applyAlignment="1">
      <alignment horizontal="center"/>
    </xf>
    <xf numFmtId="0" fontId="6" fillId="0" borderId="6" xfId="2" applyFont="1" applyBorder="1" applyAlignment="1">
      <alignment horizontal="left"/>
    </xf>
    <xf numFmtId="0" fontId="21" fillId="2" borderId="18" xfId="2" applyFont="1" applyFill="1" applyBorder="1" applyAlignment="1">
      <alignment horizontal="left" vertical="center" wrapText="1"/>
    </xf>
    <xf numFmtId="0" fontId="5" fillId="3" borderId="4" xfId="2" applyFont="1" applyFill="1" applyBorder="1" applyAlignment="1">
      <alignment horizontal="center"/>
    </xf>
    <xf numFmtId="0" fontId="5" fillId="6" borderId="15" xfId="2" applyFont="1" applyFill="1" applyBorder="1" applyAlignment="1">
      <alignment horizontal="center"/>
    </xf>
    <xf numFmtId="0" fontId="5" fillId="7" borderId="4" xfId="2" applyFont="1" applyFill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10" fillId="0" borderId="11" xfId="2" applyFont="1" applyBorder="1" applyAlignment="1">
      <alignment horizontal="left" vertical="center" wrapText="1"/>
    </xf>
    <xf numFmtId="0" fontId="10" fillId="0" borderId="0" xfId="2" applyFont="1" applyAlignment="1">
      <alignment horizontal="left" vertical="center" wrapText="1"/>
    </xf>
    <xf numFmtId="0" fontId="15" fillId="0" borderId="0" xfId="2" applyFont="1" applyAlignment="1">
      <alignment horizontal="left" vertical="center" wrapText="1"/>
    </xf>
    <xf numFmtId="0" fontId="2" fillId="0" borderId="0" xfId="2" applyFont="1" applyAlignment="1"/>
    <xf numFmtId="0" fontId="15" fillId="0" borderId="0" xfId="2" applyFont="1" applyAlignment="1">
      <alignment horizontal="left" vertical="center"/>
    </xf>
    <xf numFmtId="0" fontId="5" fillId="6" borderId="7" xfId="2" applyFont="1" applyFill="1" applyBorder="1" applyAlignment="1">
      <alignment horizontal="center"/>
    </xf>
    <xf numFmtId="0" fontId="5" fillId="8" borderId="4" xfId="2" applyFont="1" applyFill="1" applyBorder="1" applyAlignment="1">
      <alignment horizontal="center"/>
    </xf>
    <xf numFmtId="0" fontId="2" fillId="0" borderId="10" xfId="2" applyFont="1" applyBorder="1"/>
    <xf numFmtId="2" fontId="4" fillId="0" borderId="17" xfId="2" applyNumberFormat="1" applyFont="1" applyBorder="1" applyAlignment="1">
      <alignment horizontal="right" vertical="center"/>
    </xf>
    <xf numFmtId="0" fontId="2" fillId="0" borderId="16" xfId="2" applyFont="1" applyBorder="1"/>
    <xf numFmtId="0" fontId="2" fillId="0" borderId="5" xfId="2" applyFont="1" applyBorder="1"/>
    <xf numFmtId="0" fontId="5" fillId="0" borderId="12" xfId="2" applyFont="1" applyBorder="1" applyAlignment="1">
      <alignment horizontal="center"/>
    </xf>
    <xf numFmtId="0" fontId="5" fillId="0" borderId="18" xfId="2" applyFont="1" applyBorder="1" applyAlignment="1">
      <alignment horizontal="center"/>
    </xf>
    <xf numFmtId="0" fontId="5" fillId="8" borderId="7" xfId="2" applyFont="1" applyFill="1" applyBorder="1" applyAlignment="1">
      <alignment horizontal="center"/>
    </xf>
    <xf numFmtId="0" fontId="5" fillId="8" borderId="6" xfId="2" applyFont="1" applyFill="1" applyBorder="1" applyAlignment="1">
      <alignment horizontal="center"/>
    </xf>
    <xf numFmtId="0" fontId="5" fillId="8" borderId="5" xfId="2" applyFont="1" applyFill="1" applyBorder="1" applyAlignment="1">
      <alignment horizontal="center"/>
    </xf>
    <xf numFmtId="0" fontId="4" fillId="0" borderId="3" xfId="2" applyFont="1" applyBorder="1"/>
    <xf numFmtId="0" fontId="4" fillId="0" borderId="2" xfId="2" applyFont="1" applyBorder="1"/>
    <xf numFmtId="0" fontId="10" fillId="0" borderId="11" xfId="2" applyFont="1" applyBorder="1" applyAlignment="1">
      <alignment horizontal="left"/>
    </xf>
    <xf numFmtId="0" fontId="2" fillId="0" borderId="11" xfId="2" applyFont="1" applyBorder="1" applyAlignment="1">
      <alignment wrapText="1"/>
    </xf>
    <xf numFmtId="0" fontId="4" fillId="0" borderId="12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29" fillId="0" borderId="18" xfId="2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6" borderId="4" xfId="2" applyFont="1" applyFill="1" applyBorder="1" applyAlignment="1">
      <alignment horizontal="left"/>
    </xf>
    <xf numFmtId="0" fontId="1" fillId="0" borderId="2" xfId="2" applyFont="1" applyBorder="1"/>
    <xf numFmtId="0" fontId="4" fillId="6" borderId="4" xfId="2" applyFont="1" applyFill="1" applyBorder="1" applyAlignment="1">
      <alignment horizontal="center"/>
    </xf>
    <xf numFmtId="167" fontId="5" fillId="4" borderId="4" xfId="2" applyNumberFormat="1" applyFont="1" applyFill="1" applyBorder="1" applyAlignment="1">
      <alignment horizontal="center"/>
    </xf>
    <xf numFmtId="0" fontId="1" fillId="4" borderId="2" xfId="2" applyFont="1" applyFill="1" applyBorder="1"/>
    <xf numFmtId="166" fontId="4" fillId="4" borderId="4" xfId="2" applyNumberFormat="1" applyFont="1" applyFill="1" applyBorder="1" applyAlignment="1">
      <alignment horizontal="center"/>
    </xf>
    <xf numFmtId="0" fontId="2" fillId="4" borderId="2" xfId="2" applyFont="1" applyFill="1" applyBorder="1"/>
    <xf numFmtId="10" fontId="14" fillId="4" borderId="0" xfId="2" applyNumberFormat="1" applyFont="1" applyFill="1" applyBorder="1" applyAlignment="1">
      <alignment horizontal="center"/>
    </xf>
    <xf numFmtId="10" fontId="14" fillId="2" borderId="21" xfId="2" applyNumberFormat="1" applyFont="1" applyFill="1" applyBorder="1" applyAlignment="1">
      <alignment horizontal="center" vertical="center"/>
    </xf>
    <xf numFmtId="10" fontId="14" fillId="2" borderId="22" xfId="2" applyNumberFormat="1" applyFont="1" applyFill="1" applyBorder="1" applyAlignment="1">
      <alignment horizontal="center" vertical="center"/>
    </xf>
    <xf numFmtId="10" fontId="14" fillId="2" borderId="23" xfId="2" applyNumberFormat="1" applyFont="1" applyFill="1" applyBorder="1" applyAlignment="1">
      <alignment horizontal="center" vertical="center"/>
    </xf>
    <xf numFmtId="10" fontId="14" fillId="2" borderId="18" xfId="2" applyNumberFormat="1" applyFont="1" applyFill="1" applyBorder="1" applyAlignment="1">
      <alignment horizontal="center" vertical="center"/>
    </xf>
    <xf numFmtId="0" fontId="5" fillId="0" borderId="0" xfId="2" applyFont="1" applyAlignment="1">
      <alignment horizontal="left"/>
    </xf>
    <xf numFmtId="0" fontId="13" fillId="2" borderId="0" xfId="2" applyFont="1" applyFill="1" applyAlignment="1">
      <alignment horizontal="center" vertical="center"/>
    </xf>
    <xf numFmtId="0" fontId="14" fillId="2" borderId="0" xfId="2" applyFont="1" applyFill="1" applyAlignment="1"/>
    <xf numFmtId="0" fontId="5" fillId="10" borderId="4" xfId="2" applyFont="1" applyFill="1" applyBorder="1" applyAlignment="1">
      <alignment horizontal="center"/>
    </xf>
    <xf numFmtId="166" fontId="4" fillId="0" borderId="4" xfId="2" applyNumberFormat="1" applyFont="1" applyBorder="1" applyAlignment="1">
      <alignment horizontal="center"/>
    </xf>
    <xf numFmtId="166" fontId="4" fillId="11" borderId="4" xfId="2" applyNumberFormat="1" applyFont="1" applyFill="1" applyBorder="1" applyAlignment="1">
      <alignment horizontal="center"/>
    </xf>
    <xf numFmtId="10" fontId="14" fillId="2" borderId="18" xfId="2" applyNumberFormat="1" applyFont="1" applyFill="1" applyBorder="1" applyAlignment="1">
      <alignment horizontal="center"/>
    </xf>
    <xf numFmtId="0" fontId="21" fillId="0" borderId="21" xfId="2" applyFont="1" applyBorder="1" applyAlignment="1">
      <alignment horizontal="center"/>
    </xf>
    <xf numFmtId="0" fontId="21" fillId="0" borderId="22" xfId="2" applyFont="1" applyBorder="1" applyAlignment="1">
      <alignment horizontal="center"/>
    </xf>
    <xf numFmtId="0" fontId="21" fillId="0" borderId="23" xfId="2" applyFont="1" applyBorder="1" applyAlignment="1">
      <alignment horizontal="center"/>
    </xf>
    <xf numFmtId="0" fontId="22" fillId="0" borderId="18" xfId="0" applyFont="1" applyBorder="1" applyAlignment="1">
      <alignment horizontal="center" wrapText="1"/>
    </xf>
    <xf numFmtId="0" fontId="21" fillId="2" borderId="21" xfId="2" applyFont="1" applyFill="1" applyBorder="1" applyAlignment="1">
      <alignment horizontal="center"/>
    </xf>
    <xf numFmtId="0" fontId="21" fillId="2" borderId="22" xfId="2" applyFont="1" applyFill="1" applyBorder="1" applyAlignment="1">
      <alignment horizontal="center"/>
    </xf>
    <xf numFmtId="0" fontId="21" fillId="2" borderId="23" xfId="2" applyFont="1" applyFill="1" applyBorder="1" applyAlignment="1">
      <alignment horizontal="center"/>
    </xf>
    <xf numFmtId="0" fontId="19" fillId="0" borderId="21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7" fillId="12" borderId="17" xfId="0" applyFont="1" applyFill="1" applyBorder="1" applyAlignment="1">
      <alignment horizontal="center" vertical="center" wrapText="1"/>
    </xf>
    <xf numFmtId="0" fontId="17" fillId="12" borderId="20" xfId="0" applyFont="1" applyFill="1" applyBorder="1" applyAlignment="1">
      <alignment horizontal="center" vertical="center" wrapText="1"/>
    </xf>
    <xf numFmtId="0" fontId="17" fillId="12" borderId="19" xfId="0" applyFont="1" applyFill="1" applyBorder="1" applyAlignment="1">
      <alignment horizontal="center" vertical="center" wrapText="1"/>
    </xf>
    <xf numFmtId="0" fontId="17" fillId="12" borderId="17" xfId="0" applyFont="1" applyFill="1" applyBorder="1" applyAlignment="1">
      <alignment horizontal="center" vertical="center"/>
    </xf>
    <xf numFmtId="0" fontId="17" fillId="12" borderId="20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right" vertical="center"/>
    </xf>
    <xf numFmtId="0" fontId="19" fillId="2" borderId="22" xfId="0" applyFont="1" applyFill="1" applyBorder="1" applyAlignment="1">
      <alignment horizontal="right" vertical="center"/>
    </xf>
    <xf numFmtId="0" fontId="28" fillId="0" borderId="18" xfId="0" applyFont="1" applyFill="1" applyBorder="1" applyAlignment="1">
      <alignment horizontal="right"/>
    </xf>
  </cellXfs>
  <cellStyles count="4">
    <cellStyle name="Moeda" xfId="3" builtinId="4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34998626667073579"/>
  </sheetPr>
  <dimension ref="A1:Y146"/>
  <sheetViews>
    <sheetView tabSelected="1" zoomScaleNormal="100" zoomScaleSheetLayoutView="100" workbookViewId="0">
      <selection sqref="A1:I2"/>
    </sheetView>
  </sheetViews>
  <sheetFormatPr defaultRowHeight="12.75"/>
  <cols>
    <col min="1" max="1" width="8.75" style="1" customWidth="1"/>
    <col min="2" max="2" width="10.75" style="1" customWidth="1"/>
    <col min="3" max="3" width="13.125" style="1" customWidth="1"/>
    <col min="4" max="4" width="8" style="1" customWidth="1"/>
    <col min="5" max="5" width="9.5" style="1" customWidth="1"/>
    <col min="6" max="6" width="8" style="1" customWidth="1"/>
    <col min="7" max="7" width="29.375" style="1" customWidth="1"/>
    <col min="8" max="8" width="9.125" style="1" customWidth="1"/>
    <col min="9" max="9" width="10.5" style="1" customWidth="1"/>
    <col min="10" max="10" width="16.5" style="1" customWidth="1"/>
    <col min="11" max="11" width="40.25" style="1" customWidth="1"/>
    <col min="12" max="12" width="12.5" style="1" customWidth="1"/>
    <col min="13" max="16384" width="9" style="1"/>
  </cols>
  <sheetData>
    <row r="1" spans="1:9">
      <c r="A1" s="189" t="s">
        <v>134</v>
      </c>
      <c r="B1" s="190"/>
      <c r="C1" s="190"/>
      <c r="D1" s="190"/>
      <c r="E1" s="190"/>
      <c r="F1" s="190"/>
      <c r="G1" s="190"/>
      <c r="H1" s="190"/>
      <c r="I1" s="190"/>
    </row>
    <row r="2" spans="1:9">
      <c r="A2" s="190"/>
      <c r="B2" s="190"/>
      <c r="C2" s="190"/>
      <c r="D2" s="190"/>
      <c r="E2" s="190"/>
      <c r="F2" s="190"/>
      <c r="G2" s="190"/>
      <c r="H2" s="190"/>
      <c r="I2" s="190"/>
    </row>
    <row r="3" spans="1:9">
      <c r="A3" s="175"/>
      <c r="B3" s="124"/>
      <c r="C3" s="124"/>
      <c r="D3" s="124"/>
      <c r="E3" s="124"/>
      <c r="F3" s="124"/>
      <c r="G3" s="124"/>
      <c r="H3" s="124"/>
      <c r="I3" s="124"/>
    </row>
    <row r="4" spans="1:9">
      <c r="A4" s="188" t="s">
        <v>156</v>
      </c>
      <c r="B4" s="124"/>
      <c r="C4" s="124"/>
      <c r="D4" s="124"/>
      <c r="E4" s="124"/>
      <c r="F4" s="124"/>
      <c r="G4" s="124"/>
      <c r="H4" s="124"/>
      <c r="I4" s="124"/>
    </row>
    <row r="5" spans="1:9">
      <c r="A5" s="50"/>
      <c r="B5" s="50"/>
      <c r="C5" s="50"/>
      <c r="D5" s="50"/>
      <c r="E5" s="50"/>
      <c r="F5" s="50"/>
      <c r="G5" s="50"/>
      <c r="H5" s="50"/>
      <c r="I5" s="50"/>
    </row>
    <row r="6" spans="1:9">
      <c r="A6" s="191" t="s">
        <v>124</v>
      </c>
      <c r="B6" s="126"/>
      <c r="C6" s="126"/>
      <c r="D6" s="126"/>
      <c r="E6" s="126"/>
      <c r="F6" s="126"/>
      <c r="G6" s="126"/>
      <c r="H6" s="126"/>
      <c r="I6" s="127"/>
    </row>
    <row r="7" spans="1:9">
      <c r="A7" s="10" t="s">
        <v>5</v>
      </c>
      <c r="B7" s="125" t="s">
        <v>123</v>
      </c>
      <c r="C7" s="126"/>
      <c r="D7" s="126"/>
      <c r="E7" s="126"/>
      <c r="F7" s="126"/>
      <c r="G7" s="127"/>
      <c r="H7" s="192"/>
      <c r="I7" s="127"/>
    </row>
    <row r="8" spans="1:9">
      <c r="A8" s="10" t="s">
        <v>6</v>
      </c>
      <c r="B8" s="125" t="s">
        <v>122</v>
      </c>
      <c r="C8" s="126"/>
      <c r="D8" s="126"/>
      <c r="E8" s="126"/>
      <c r="F8" s="126"/>
      <c r="G8" s="127"/>
      <c r="H8" s="141" t="s">
        <v>153</v>
      </c>
      <c r="I8" s="127"/>
    </row>
    <row r="9" spans="1:9">
      <c r="A9" s="10" t="s">
        <v>7</v>
      </c>
      <c r="B9" s="125" t="s">
        <v>121</v>
      </c>
      <c r="C9" s="126"/>
      <c r="D9" s="126"/>
      <c r="E9" s="126"/>
      <c r="F9" s="126"/>
      <c r="G9" s="127"/>
      <c r="H9" s="193"/>
      <c r="I9" s="127"/>
    </row>
    <row r="10" spans="1:9">
      <c r="A10" s="10" t="s">
        <v>8</v>
      </c>
      <c r="B10" s="125" t="s">
        <v>120</v>
      </c>
      <c r="C10" s="126"/>
      <c r="D10" s="126"/>
      <c r="E10" s="126"/>
      <c r="F10" s="126"/>
      <c r="G10" s="127"/>
      <c r="H10" s="141">
        <v>20</v>
      </c>
      <c r="I10" s="127"/>
    </row>
    <row r="11" spans="1:9">
      <c r="A11" s="13"/>
      <c r="B11" s="50"/>
      <c r="C11" s="50"/>
      <c r="D11" s="50"/>
      <c r="E11" s="50"/>
      <c r="F11" s="50"/>
      <c r="G11" s="50"/>
      <c r="H11" s="13"/>
      <c r="I11" s="13"/>
    </row>
    <row r="12" spans="1:9">
      <c r="A12" s="191" t="s">
        <v>119</v>
      </c>
      <c r="B12" s="126"/>
      <c r="C12" s="126"/>
      <c r="D12" s="126"/>
      <c r="E12" s="132"/>
      <c r="F12" s="132"/>
      <c r="G12" s="132"/>
      <c r="H12" s="132"/>
      <c r="I12" s="156"/>
    </row>
    <row r="13" spans="1:9" ht="14.25" customHeight="1">
      <c r="A13" s="141" t="s">
        <v>9</v>
      </c>
      <c r="B13" s="127"/>
      <c r="C13" s="141" t="s">
        <v>10</v>
      </c>
      <c r="D13" s="126"/>
      <c r="E13" s="93" t="s">
        <v>207</v>
      </c>
      <c r="F13" s="93"/>
      <c r="G13" s="120" t="s">
        <v>208</v>
      </c>
      <c r="H13" s="120"/>
      <c r="I13" s="120"/>
    </row>
    <row r="14" spans="1:9">
      <c r="A14" s="141"/>
      <c r="B14" s="127"/>
      <c r="C14" s="141" t="s">
        <v>118</v>
      </c>
      <c r="D14" s="126"/>
      <c r="E14" s="119">
        <v>1</v>
      </c>
      <c r="F14" s="119"/>
      <c r="G14" s="119">
        <v>2</v>
      </c>
      <c r="H14" s="119"/>
      <c r="I14" s="119"/>
    </row>
    <row r="15" spans="1:9">
      <c r="A15" s="13"/>
      <c r="B15" s="50"/>
      <c r="C15" s="50"/>
      <c r="D15" s="50"/>
      <c r="E15" s="50"/>
      <c r="F15" s="50"/>
      <c r="G15" s="50"/>
      <c r="H15" s="13"/>
      <c r="I15" s="13"/>
    </row>
    <row r="16" spans="1:9">
      <c r="A16" s="191" t="s">
        <v>117</v>
      </c>
      <c r="B16" s="126"/>
      <c r="C16" s="126"/>
      <c r="D16" s="126"/>
      <c r="E16" s="126"/>
      <c r="F16" s="126"/>
      <c r="G16" s="126"/>
      <c r="H16" s="126"/>
      <c r="I16" s="127"/>
    </row>
    <row r="17" spans="1:10">
      <c r="A17" s="10">
        <v>1</v>
      </c>
      <c r="B17" s="125" t="s">
        <v>116</v>
      </c>
      <c r="C17" s="126"/>
      <c r="D17" s="126"/>
      <c r="E17" s="126"/>
      <c r="F17" s="126"/>
      <c r="G17" s="127"/>
      <c r="H17" s="129" t="s">
        <v>160</v>
      </c>
      <c r="I17" s="177"/>
    </row>
    <row r="18" spans="1:10">
      <c r="A18" s="10">
        <v>2</v>
      </c>
      <c r="B18" s="125" t="s">
        <v>11</v>
      </c>
      <c r="C18" s="126"/>
      <c r="D18" s="126"/>
      <c r="E18" s="126"/>
      <c r="F18" s="126"/>
      <c r="G18" s="127"/>
      <c r="H18" s="178" t="s">
        <v>158</v>
      </c>
      <c r="I18" s="127"/>
    </row>
    <row r="19" spans="1:10">
      <c r="A19" s="10">
        <v>3</v>
      </c>
      <c r="B19" s="125" t="s">
        <v>115</v>
      </c>
      <c r="C19" s="126"/>
      <c r="D19" s="126"/>
      <c r="E19" s="126"/>
      <c r="F19" s="126"/>
      <c r="G19" s="127"/>
      <c r="H19" s="179"/>
      <c r="I19" s="180"/>
    </row>
    <row r="20" spans="1:10">
      <c r="A20" s="10">
        <v>4</v>
      </c>
      <c r="B20" s="125" t="s">
        <v>114</v>
      </c>
      <c r="C20" s="126"/>
      <c r="D20" s="126"/>
      <c r="E20" s="126"/>
      <c r="F20" s="126"/>
      <c r="G20" s="127"/>
      <c r="H20" s="129" t="s">
        <v>162</v>
      </c>
      <c r="I20" s="177"/>
    </row>
    <row r="21" spans="1:10">
      <c r="A21" s="10">
        <v>5</v>
      </c>
      <c r="B21" s="125" t="s">
        <v>113</v>
      </c>
      <c r="C21" s="126"/>
      <c r="D21" s="126"/>
      <c r="E21" s="126"/>
      <c r="F21" s="126"/>
      <c r="G21" s="127"/>
      <c r="H21" s="181"/>
      <c r="I21" s="182"/>
    </row>
    <row r="22" spans="1:10">
      <c r="A22" s="175"/>
      <c r="B22" s="124"/>
      <c r="C22" s="124"/>
      <c r="D22" s="124"/>
      <c r="E22" s="124"/>
      <c r="F22" s="124"/>
      <c r="G22" s="124"/>
      <c r="H22" s="124"/>
      <c r="I22" s="124"/>
    </row>
    <row r="23" spans="1:10">
      <c r="A23" s="138" t="s">
        <v>112</v>
      </c>
      <c r="B23" s="126"/>
      <c r="C23" s="126"/>
      <c r="D23" s="126"/>
      <c r="E23" s="126"/>
      <c r="F23" s="126"/>
      <c r="G23" s="126"/>
      <c r="H23" s="126"/>
      <c r="I23" s="127"/>
    </row>
    <row r="24" spans="1:10">
      <c r="A24" s="11">
        <v>1</v>
      </c>
      <c r="B24" s="129" t="s">
        <v>111</v>
      </c>
      <c r="C24" s="126"/>
      <c r="D24" s="126"/>
      <c r="E24" s="126"/>
      <c r="F24" s="126"/>
      <c r="G24" s="127"/>
      <c r="H24" s="11" t="s">
        <v>12</v>
      </c>
      <c r="I24" s="11" t="s">
        <v>30</v>
      </c>
    </row>
    <row r="25" spans="1:10">
      <c r="A25" s="11" t="s">
        <v>5</v>
      </c>
      <c r="B25" s="125" t="s">
        <v>110</v>
      </c>
      <c r="C25" s="126"/>
      <c r="D25" s="126"/>
      <c r="E25" s="126"/>
      <c r="F25" s="126"/>
      <c r="G25" s="127"/>
      <c r="H25" s="49"/>
      <c r="I25" s="30"/>
    </row>
    <row r="26" spans="1:10">
      <c r="A26" s="11" t="s">
        <v>6</v>
      </c>
      <c r="B26" s="125" t="s">
        <v>190</v>
      </c>
      <c r="C26" s="126"/>
      <c r="D26" s="126"/>
      <c r="E26" s="126"/>
      <c r="F26" s="126"/>
      <c r="G26" s="127"/>
      <c r="H26" s="48"/>
      <c r="I26" s="30">
        <f>H26*I25/100</f>
        <v>0</v>
      </c>
      <c r="J26" s="47"/>
    </row>
    <row r="27" spans="1:10">
      <c r="A27" s="11" t="s">
        <v>7</v>
      </c>
      <c r="B27" s="125" t="s">
        <v>109</v>
      </c>
      <c r="C27" s="126"/>
      <c r="D27" s="126"/>
      <c r="E27" s="126"/>
      <c r="F27" s="126"/>
      <c r="G27" s="127"/>
      <c r="H27" s="34"/>
      <c r="I27" s="30">
        <f>H27*I25</f>
        <v>0</v>
      </c>
    </row>
    <row r="28" spans="1:10">
      <c r="A28" s="11" t="s">
        <v>8</v>
      </c>
      <c r="B28" s="125" t="s">
        <v>16</v>
      </c>
      <c r="C28" s="126"/>
      <c r="D28" s="126"/>
      <c r="E28" s="126"/>
      <c r="F28" s="126"/>
      <c r="G28" s="127"/>
      <c r="H28" s="34"/>
      <c r="I28" s="30">
        <v>0</v>
      </c>
    </row>
    <row r="29" spans="1:10">
      <c r="A29" s="11" t="s">
        <v>13</v>
      </c>
      <c r="B29" s="125" t="s">
        <v>17</v>
      </c>
      <c r="C29" s="126"/>
      <c r="D29" s="126"/>
      <c r="E29" s="126"/>
      <c r="F29" s="126"/>
      <c r="G29" s="127"/>
      <c r="H29" s="34"/>
      <c r="I29" s="30">
        <v>0</v>
      </c>
    </row>
    <row r="30" spans="1:10">
      <c r="A30" s="11" t="s">
        <v>14</v>
      </c>
      <c r="B30" s="176" t="s">
        <v>108</v>
      </c>
      <c r="C30" s="126"/>
      <c r="D30" s="126"/>
      <c r="E30" s="126"/>
      <c r="F30" s="126"/>
      <c r="G30" s="127"/>
      <c r="H30" s="46"/>
      <c r="I30" s="45">
        <f>H30*I25</f>
        <v>0</v>
      </c>
    </row>
    <row r="31" spans="1:10">
      <c r="A31" s="129" t="s">
        <v>107</v>
      </c>
      <c r="B31" s="126"/>
      <c r="C31" s="126"/>
      <c r="D31" s="126"/>
      <c r="E31" s="126"/>
      <c r="F31" s="126"/>
      <c r="G31" s="126"/>
      <c r="H31" s="127"/>
      <c r="I31" s="8">
        <f>TRUNC(SUM(I25:I30),2)</f>
        <v>0</v>
      </c>
    </row>
    <row r="32" spans="1:10">
      <c r="A32" s="167" t="s">
        <v>106</v>
      </c>
      <c r="B32" s="132"/>
      <c r="C32" s="132"/>
      <c r="D32" s="132"/>
      <c r="E32" s="132"/>
      <c r="F32" s="132"/>
      <c r="G32" s="132"/>
      <c r="H32" s="132"/>
      <c r="I32" s="132"/>
    </row>
    <row r="33" spans="1:25">
      <c r="A33" s="43"/>
      <c r="B33" s="43"/>
      <c r="C33" s="43"/>
      <c r="D33" s="43"/>
      <c r="E33" s="43"/>
      <c r="F33" s="43"/>
      <c r="G33" s="43"/>
      <c r="H33" s="43"/>
      <c r="I33" s="44"/>
    </row>
    <row r="34" spans="1:25">
      <c r="A34" s="43"/>
      <c r="B34" s="43"/>
      <c r="C34" s="43"/>
      <c r="D34" s="43"/>
      <c r="E34" s="43"/>
      <c r="F34" s="43"/>
      <c r="G34" s="43"/>
      <c r="H34" s="43"/>
      <c r="I34" s="12"/>
    </row>
    <row r="35" spans="1:25">
      <c r="A35" s="138" t="s">
        <v>105</v>
      </c>
      <c r="B35" s="126"/>
      <c r="C35" s="126"/>
      <c r="D35" s="126"/>
      <c r="E35" s="126"/>
      <c r="F35" s="126"/>
      <c r="G35" s="126"/>
      <c r="H35" s="126"/>
      <c r="I35" s="127"/>
      <c r="K35" s="121" t="s">
        <v>137</v>
      </c>
      <c r="L35" s="121"/>
      <c r="M35" s="121"/>
      <c r="N35" s="121"/>
    </row>
    <row r="36" spans="1:25">
      <c r="A36" s="129" t="s">
        <v>104</v>
      </c>
      <c r="B36" s="126"/>
      <c r="C36" s="126"/>
      <c r="D36" s="126"/>
      <c r="E36" s="126"/>
      <c r="F36" s="126"/>
      <c r="G36" s="127"/>
      <c r="H36" s="11" t="s">
        <v>12</v>
      </c>
      <c r="I36" s="11" t="s">
        <v>30</v>
      </c>
      <c r="K36" s="121" t="s">
        <v>138</v>
      </c>
      <c r="L36" s="121"/>
      <c r="M36" s="121"/>
      <c r="N36" s="121"/>
    </row>
    <row r="37" spans="1:25">
      <c r="A37" s="11" t="s">
        <v>5</v>
      </c>
      <c r="B37" s="125" t="s">
        <v>103</v>
      </c>
      <c r="C37" s="126"/>
      <c r="D37" s="126"/>
      <c r="E37" s="126"/>
      <c r="F37" s="126"/>
      <c r="G37" s="127"/>
      <c r="H37" s="27"/>
      <c r="I37" s="41">
        <f>$I$31*H37</f>
        <v>0</v>
      </c>
      <c r="K37" s="61" t="s">
        <v>139</v>
      </c>
      <c r="L37" s="195" t="s">
        <v>140</v>
      </c>
      <c r="M37" s="196"/>
      <c r="N37" s="197"/>
    </row>
    <row r="38" spans="1:25">
      <c r="A38" s="11" t="s">
        <v>6</v>
      </c>
      <c r="B38" s="125" t="s">
        <v>102</v>
      </c>
      <c r="C38" s="126"/>
      <c r="D38" s="126"/>
      <c r="E38" s="126"/>
      <c r="F38" s="126"/>
      <c r="G38" s="127"/>
      <c r="H38" s="27"/>
      <c r="I38" s="41">
        <f>$I$31*H38</f>
        <v>0</v>
      </c>
      <c r="K38" s="60" t="s">
        <v>141</v>
      </c>
      <c r="L38" s="194">
        <v>8.3299999999999999E-2</v>
      </c>
      <c r="M38" s="194"/>
      <c r="N38" s="194"/>
    </row>
    <row r="39" spans="1:25" s="55" customFormat="1">
      <c r="A39" s="11"/>
      <c r="B39" s="129" t="s">
        <v>127</v>
      </c>
      <c r="C39" s="147"/>
      <c r="D39" s="147"/>
      <c r="E39" s="147"/>
      <c r="F39" s="147"/>
      <c r="G39" s="148"/>
      <c r="H39" s="29">
        <f>H37+H38</f>
        <v>0</v>
      </c>
      <c r="I39" s="41">
        <f>I37+I38</f>
        <v>0</v>
      </c>
      <c r="K39" s="60" t="s">
        <v>142</v>
      </c>
      <c r="L39" s="194">
        <v>0.121</v>
      </c>
      <c r="M39" s="194"/>
      <c r="N39" s="194"/>
    </row>
    <row r="40" spans="1:25">
      <c r="A40" s="39" t="s">
        <v>7</v>
      </c>
      <c r="B40" s="125" t="s">
        <v>101</v>
      </c>
      <c r="C40" s="126"/>
      <c r="D40" s="126"/>
      <c r="E40" s="126"/>
      <c r="F40" s="126"/>
      <c r="G40" s="127"/>
      <c r="H40" s="82"/>
      <c r="I40" s="41">
        <f>TRUNC((H40*I39),2)</f>
        <v>0</v>
      </c>
      <c r="K40" s="60" t="s">
        <v>143</v>
      </c>
      <c r="L40" s="63">
        <v>7.3899999999999993E-2</v>
      </c>
      <c r="M40" s="63">
        <v>7.5999999999999998E-2</v>
      </c>
      <c r="N40" s="63">
        <v>7.8200000000000006E-2</v>
      </c>
    </row>
    <row r="41" spans="1:25" ht="22.5" customHeight="1">
      <c r="A41" s="129" t="s">
        <v>100</v>
      </c>
      <c r="B41" s="126"/>
      <c r="C41" s="126"/>
      <c r="D41" s="126"/>
      <c r="E41" s="126"/>
      <c r="F41" s="126"/>
      <c r="G41" s="127"/>
      <c r="H41" s="33">
        <f>SUM(H39+H40)</f>
        <v>0</v>
      </c>
      <c r="I41" s="52">
        <f>TRUNC(SUM(I39:I40),2)</f>
        <v>0</v>
      </c>
      <c r="K41" s="198" t="s">
        <v>144</v>
      </c>
      <c r="L41" s="198"/>
      <c r="M41" s="198"/>
      <c r="N41" s="198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ht="24" customHeight="1">
      <c r="A42" s="149" t="s">
        <v>99</v>
      </c>
      <c r="B42" s="168"/>
      <c r="C42" s="168"/>
      <c r="D42" s="168"/>
      <c r="E42" s="168"/>
      <c r="F42" s="168"/>
      <c r="G42" s="168"/>
      <c r="H42" s="168"/>
      <c r="I42" s="168"/>
    </row>
    <row r="43" spans="1:25" ht="21.75" customHeight="1">
      <c r="A43" s="150" t="s">
        <v>98</v>
      </c>
      <c r="B43" s="124"/>
      <c r="C43" s="124"/>
      <c r="D43" s="124"/>
      <c r="E43" s="124"/>
      <c r="F43" s="124"/>
      <c r="G43" s="124"/>
      <c r="H43" s="124"/>
      <c r="I43" s="124"/>
    </row>
    <row r="44" spans="1:25" ht="36" customHeight="1">
      <c r="A44" s="150" t="s">
        <v>97</v>
      </c>
      <c r="B44" s="124"/>
      <c r="C44" s="124"/>
      <c r="D44" s="124"/>
      <c r="E44" s="124"/>
      <c r="F44" s="124"/>
      <c r="G44" s="124"/>
      <c r="H44" s="124"/>
      <c r="I44" s="124"/>
    </row>
    <row r="45" spans="1:25" ht="33" customHeight="1">
      <c r="A45" s="150" t="s">
        <v>96</v>
      </c>
      <c r="B45" s="124"/>
      <c r="C45" s="124"/>
      <c r="D45" s="124"/>
      <c r="E45" s="124"/>
      <c r="F45" s="124"/>
      <c r="G45" s="124"/>
      <c r="H45" s="124"/>
      <c r="I45" s="124"/>
    </row>
    <row r="46" spans="1:25">
      <c r="A46" s="155" t="s">
        <v>95</v>
      </c>
      <c r="B46" s="126"/>
      <c r="C46" s="126"/>
      <c r="D46" s="126"/>
      <c r="E46" s="126"/>
      <c r="F46" s="126"/>
      <c r="G46" s="127"/>
      <c r="H46" s="40" t="s">
        <v>12</v>
      </c>
      <c r="I46" s="40" t="s">
        <v>30</v>
      </c>
    </row>
    <row r="47" spans="1:25">
      <c r="A47" s="11" t="s">
        <v>5</v>
      </c>
      <c r="B47" s="125" t="s">
        <v>4</v>
      </c>
      <c r="C47" s="126"/>
      <c r="D47" s="126"/>
      <c r="E47" s="126"/>
      <c r="F47" s="126"/>
      <c r="G47" s="127"/>
      <c r="H47" s="27"/>
      <c r="I47" s="41">
        <f>($I$31)*H47</f>
        <v>0</v>
      </c>
      <c r="K47" s="121" t="s">
        <v>145</v>
      </c>
      <c r="L47" s="121"/>
      <c r="M47" s="121"/>
      <c r="N47" s="121"/>
    </row>
    <row r="48" spans="1:25">
      <c r="A48" s="11" t="s">
        <v>6</v>
      </c>
      <c r="B48" s="125" t="s">
        <v>2</v>
      </c>
      <c r="C48" s="126"/>
      <c r="D48" s="132"/>
      <c r="E48" s="132"/>
      <c r="F48" s="132"/>
      <c r="G48" s="156"/>
      <c r="H48" s="27"/>
      <c r="I48" s="41">
        <f>($I$31)*H48</f>
        <v>0</v>
      </c>
      <c r="K48" s="121" t="s">
        <v>146</v>
      </c>
      <c r="L48" s="121"/>
      <c r="M48" s="121"/>
      <c r="N48" s="121"/>
    </row>
    <row r="49" spans="1:14">
      <c r="A49" s="11" t="s">
        <v>7</v>
      </c>
      <c r="B49" s="169" t="s">
        <v>94</v>
      </c>
      <c r="C49" s="170"/>
      <c r="D49" s="173" t="s">
        <v>218</v>
      </c>
      <c r="E49" s="173"/>
      <c r="F49" s="173"/>
      <c r="G49" s="173"/>
      <c r="H49" s="108"/>
      <c r="I49" s="157">
        <f>H49*H50*I31</f>
        <v>0</v>
      </c>
      <c r="K49" s="61" t="s">
        <v>139</v>
      </c>
      <c r="L49" s="195" t="s">
        <v>140</v>
      </c>
      <c r="M49" s="196"/>
      <c r="N49" s="197"/>
    </row>
    <row r="50" spans="1:14">
      <c r="A50" s="11"/>
      <c r="B50" s="171"/>
      <c r="C50" s="172"/>
      <c r="D50" s="174" t="s">
        <v>219</v>
      </c>
      <c r="E50" s="174"/>
      <c r="F50" s="174"/>
      <c r="G50" s="174"/>
      <c r="H50" s="109"/>
      <c r="I50" s="158"/>
      <c r="K50" s="59" t="s">
        <v>4</v>
      </c>
      <c r="L50" s="187">
        <v>0.2</v>
      </c>
      <c r="M50" s="187"/>
      <c r="N50" s="187"/>
    </row>
    <row r="51" spans="1:14">
      <c r="A51" s="11" t="s">
        <v>8</v>
      </c>
      <c r="B51" s="125" t="s">
        <v>93</v>
      </c>
      <c r="C51" s="126"/>
      <c r="D51" s="140"/>
      <c r="E51" s="140"/>
      <c r="F51" s="140"/>
      <c r="G51" s="159"/>
      <c r="H51" s="27"/>
      <c r="I51" s="41">
        <f>($I$31)*H51</f>
        <v>0</v>
      </c>
      <c r="K51" s="59" t="s">
        <v>2</v>
      </c>
      <c r="L51" s="187">
        <v>2.5000000000000001E-2</v>
      </c>
      <c r="M51" s="187"/>
      <c r="N51" s="187"/>
    </row>
    <row r="52" spans="1:14">
      <c r="A52" s="11" t="s">
        <v>13</v>
      </c>
      <c r="B52" s="125" t="s">
        <v>92</v>
      </c>
      <c r="C52" s="126"/>
      <c r="D52" s="126"/>
      <c r="E52" s="126"/>
      <c r="F52" s="126"/>
      <c r="G52" s="127"/>
      <c r="H52" s="27"/>
      <c r="I52" s="41">
        <f>($I$31)*H52</f>
        <v>0</v>
      </c>
      <c r="K52" s="59" t="s">
        <v>93</v>
      </c>
      <c r="L52" s="184">
        <v>1.4999999999999999E-2</v>
      </c>
      <c r="M52" s="185"/>
      <c r="N52" s="186"/>
    </row>
    <row r="53" spans="1:14">
      <c r="A53" s="11" t="s">
        <v>14</v>
      </c>
      <c r="B53" s="125" t="s">
        <v>0</v>
      </c>
      <c r="C53" s="126"/>
      <c r="D53" s="126"/>
      <c r="E53" s="126"/>
      <c r="F53" s="126"/>
      <c r="G53" s="127"/>
      <c r="H53" s="27"/>
      <c r="I53" s="41">
        <f>($I$31)*H53</f>
        <v>0</v>
      </c>
      <c r="J53" s="42"/>
      <c r="K53" s="59" t="s">
        <v>147</v>
      </c>
      <c r="L53" s="184">
        <v>0.01</v>
      </c>
      <c r="M53" s="185"/>
      <c r="N53" s="186"/>
    </row>
    <row r="54" spans="1:14">
      <c r="A54" s="11" t="s">
        <v>15</v>
      </c>
      <c r="B54" s="125" t="s">
        <v>3</v>
      </c>
      <c r="C54" s="126"/>
      <c r="D54" s="126"/>
      <c r="E54" s="126"/>
      <c r="F54" s="126"/>
      <c r="G54" s="127"/>
      <c r="H54" s="27"/>
      <c r="I54" s="41">
        <f>($I$31)*H54</f>
        <v>0</v>
      </c>
      <c r="J54" s="28"/>
      <c r="K54" s="59" t="s">
        <v>0</v>
      </c>
      <c r="L54" s="184">
        <v>6.0000000000000001E-3</v>
      </c>
      <c r="M54" s="185"/>
      <c r="N54" s="186"/>
    </row>
    <row r="55" spans="1:14">
      <c r="A55" s="11" t="s">
        <v>25</v>
      </c>
      <c r="B55" s="125" t="s">
        <v>1</v>
      </c>
      <c r="C55" s="126"/>
      <c r="D55" s="126"/>
      <c r="E55" s="126"/>
      <c r="F55" s="126"/>
      <c r="G55" s="127"/>
      <c r="H55" s="27"/>
      <c r="I55" s="41">
        <f>($I$31)*H55</f>
        <v>0</v>
      </c>
      <c r="J55" s="28"/>
      <c r="K55" s="59" t="s">
        <v>3</v>
      </c>
      <c r="L55" s="184">
        <v>2E-3</v>
      </c>
      <c r="M55" s="185"/>
      <c r="N55" s="186"/>
    </row>
    <row r="56" spans="1:14">
      <c r="A56" s="160" t="s">
        <v>91</v>
      </c>
      <c r="B56" s="132"/>
      <c r="C56" s="132"/>
      <c r="D56" s="132"/>
      <c r="E56" s="132"/>
      <c r="F56" s="132"/>
      <c r="G56" s="156"/>
      <c r="H56" s="66">
        <f>SUM(H47:H48,H51:H55)+J49</f>
        <v>0</v>
      </c>
      <c r="I56" s="67">
        <f>TRUNC(SUM(I47:I55),2)</f>
        <v>0</v>
      </c>
      <c r="J56" s="28"/>
      <c r="K56" s="59" t="s">
        <v>1</v>
      </c>
      <c r="L56" s="187">
        <v>0.08</v>
      </c>
      <c r="M56" s="187"/>
      <c r="N56" s="187"/>
    </row>
    <row r="57" spans="1:14" s="58" customFormat="1">
      <c r="A57" s="161"/>
      <c r="B57" s="161"/>
      <c r="C57" s="161"/>
      <c r="D57" s="161"/>
      <c r="E57" s="161"/>
      <c r="F57" s="161"/>
      <c r="G57" s="161"/>
      <c r="H57" s="161"/>
      <c r="I57" s="161"/>
      <c r="J57" s="28"/>
      <c r="K57" s="65"/>
      <c r="L57" s="70"/>
      <c r="M57" s="70"/>
      <c r="N57" s="70"/>
    </row>
    <row r="58" spans="1:14">
      <c r="A58" s="162" t="s">
        <v>90</v>
      </c>
      <c r="B58" s="163"/>
      <c r="C58" s="163"/>
      <c r="D58" s="163"/>
      <c r="E58" s="163"/>
      <c r="F58" s="163"/>
      <c r="G58" s="164"/>
      <c r="H58" s="68" t="s">
        <v>89</v>
      </c>
      <c r="I58" s="69" t="s">
        <v>30</v>
      </c>
      <c r="J58" s="28"/>
      <c r="K58" s="64"/>
      <c r="L58" s="183"/>
      <c r="M58" s="183"/>
      <c r="N58" s="183"/>
    </row>
    <row r="59" spans="1:14">
      <c r="A59" s="11" t="s">
        <v>5</v>
      </c>
      <c r="B59" s="136" t="s">
        <v>88</v>
      </c>
      <c r="C59" s="165"/>
      <c r="D59" s="165"/>
      <c r="E59" s="165"/>
      <c r="F59" s="165"/>
      <c r="G59" s="166"/>
      <c r="H59" s="38"/>
      <c r="I59" s="37">
        <v>0</v>
      </c>
      <c r="J59" s="28"/>
      <c r="K59" s="107"/>
      <c r="L59" s="107"/>
      <c r="M59" s="107"/>
      <c r="N59" s="107"/>
    </row>
    <row r="60" spans="1:14">
      <c r="A60" s="11" t="s">
        <v>6</v>
      </c>
      <c r="B60" s="136" t="s">
        <v>87</v>
      </c>
      <c r="C60" s="126"/>
      <c r="D60" s="126"/>
      <c r="E60" s="126"/>
      <c r="F60" s="126"/>
      <c r="G60" s="127"/>
      <c r="H60" s="38"/>
      <c r="I60" s="37">
        <f>TRUNC((H60*13),2)</f>
        <v>0</v>
      </c>
      <c r="K60" s="107"/>
      <c r="L60" s="107"/>
      <c r="M60" s="107"/>
      <c r="N60" s="107"/>
    </row>
    <row r="61" spans="1:14">
      <c r="A61" s="129" t="s">
        <v>86</v>
      </c>
      <c r="B61" s="147"/>
      <c r="C61" s="147"/>
      <c r="D61" s="147"/>
      <c r="E61" s="147"/>
      <c r="F61" s="147"/>
      <c r="G61" s="147"/>
      <c r="H61" s="148"/>
      <c r="I61" s="8">
        <f>TRUNC(SUM(I59:I60),2)</f>
        <v>0</v>
      </c>
    </row>
    <row r="62" spans="1:14">
      <c r="A62" s="149" t="s">
        <v>85</v>
      </c>
      <c r="B62" s="132"/>
      <c r="C62" s="132"/>
      <c r="D62" s="132"/>
      <c r="E62" s="132"/>
      <c r="F62" s="132"/>
      <c r="G62" s="132"/>
      <c r="H62" s="132"/>
      <c r="I62" s="132"/>
      <c r="K62" s="51"/>
    </row>
    <row r="63" spans="1:14">
      <c r="A63" s="150" t="s">
        <v>84</v>
      </c>
      <c r="B63" s="124"/>
      <c r="C63" s="124"/>
      <c r="D63" s="124"/>
      <c r="E63" s="124"/>
      <c r="F63" s="124"/>
      <c r="G63" s="124"/>
      <c r="H63" s="124"/>
      <c r="I63" s="124"/>
    </row>
    <row r="64" spans="1:14">
      <c r="A64" s="151" t="s">
        <v>126</v>
      </c>
      <c r="B64" s="152"/>
      <c r="C64" s="152"/>
      <c r="D64" s="152"/>
      <c r="E64" s="152"/>
      <c r="F64" s="152"/>
      <c r="G64" s="152"/>
      <c r="H64" s="152"/>
      <c r="I64" s="152"/>
    </row>
    <row r="65" spans="1:14">
      <c r="A65" s="153" t="s">
        <v>125</v>
      </c>
      <c r="B65" s="152"/>
      <c r="C65" s="152"/>
      <c r="D65" s="152"/>
      <c r="E65" s="152"/>
      <c r="F65" s="152"/>
      <c r="G65" s="152"/>
      <c r="H65" s="152"/>
      <c r="I65" s="152"/>
    </row>
    <row r="66" spans="1:14">
      <c r="A66" s="154"/>
      <c r="B66" s="140"/>
      <c r="C66" s="140"/>
      <c r="D66" s="140"/>
      <c r="E66" s="140"/>
      <c r="F66" s="140"/>
      <c r="G66" s="140"/>
      <c r="H66" s="140"/>
      <c r="I66" s="140"/>
    </row>
    <row r="67" spans="1:14">
      <c r="A67" s="138" t="s">
        <v>83</v>
      </c>
      <c r="B67" s="126"/>
      <c r="C67" s="126"/>
      <c r="D67" s="126"/>
      <c r="E67" s="126"/>
      <c r="F67" s="126"/>
      <c r="G67" s="126"/>
      <c r="H67" s="126"/>
      <c r="I67" s="127"/>
    </row>
    <row r="68" spans="1:14">
      <c r="A68" s="129" t="s">
        <v>82</v>
      </c>
      <c r="B68" s="126"/>
      <c r="C68" s="126"/>
      <c r="D68" s="126"/>
      <c r="E68" s="126"/>
      <c r="F68" s="126"/>
      <c r="G68" s="126"/>
      <c r="H68" s="127"/>
      <c r="I68" s="11" t="s">
        <v>30</v>
      </c>
    </row>
    <row r="69" spans="1:14">
      <c r="A69" s="11" t="s">
        <v>18</v>
      </c>
      <c r="B69" s="125" t="s">
        <v>19</v>
      </c>
      <c r="C69" s="126"/>
      <c r="D69" s="126"/>
      <c r="E69" s="126"/>
      <c r="F69" s="126"/>
      <c r="G69" s="126"/>
      <c r="H69" s="127"/>
      <c r="I69" s="9">
        <f>I41</f>
        <v>0</v>
      </c>
    </row>
    <row r="70" spans="1:14">
      <c r="A70" s="11" t="s">
        <v>24</v>
      </c>
      <c r="B70" s="125" t="s">
        <v>81</v>
      </c>
      <c r="C70" s="126"/>
      <c r="D70" s="126"/>
      <c r="E70" s="126"/>
      <c r="F70" s="126"/>
      <c r="G70" s="126"/>
      <c r="H70" s="127"/>
      <c r="I70" s="9">
        <f>I56</f>
        <v>0</v>
      </c>
    </row>
    <row r="71" spans="1:14">
      <c r="A71" s="11" t="s">
        <v>80</v>
      </c>
      <c r="B71" s="125" t="s">
        <v>79</v>
      </c>
      <c r="C71" s="126"/>
      <c r="D71" s="126"/>
      <c r="E71" s="126"/>
      <c r="F71" s="126"/>
      <c r="G71" s="126"/>
      <c r="H71" s="127"/>
      <c r="I71" s="9">
        <f>I61</f>
        <v>0</v>
      </c>
    </row>
    <row r="72" spans="1:14">
      <c r="A72" s="129" t="s">
        <v>78</v>
      </c>
      <c r="B72" s="126"/>
      <c r="C72" s="126"/>
      <c r="D72" s="126"/>
      <c r="E72" s="126"/>
      <c r="F72" s="126"/>
      <c r="G72" s="126"/>
      <c r="H72" s="127"/>
      <c r="I72" s="8">
        <f>TRUNC(SUM(I69:I71),2)</f>
        <v>0</v>
      </c>
      <c r="K72" s="110" t="s">
        <v>217</v>
      </c>
      <c r="L72" s="111"/>
      <c r="M72" s="111"/>
      <c r="N72" s="112"/>
    </row>
    <row r="73" spans="1:14">
      <c r="A73" s="36"/>
      <c r="B73" s="36"/>
      <c r="C73" s="36"/>
      <c r="D73" s="36"/>
      <c r="E73" s="36"/>
      <c r="F73" s="36"/>
      <c r="G73" s="36"/>
      <c r="H73" s="36"/>
      <c r="I73" s="35"/>
      <c r="K73" s="113"/>
      <c r="L73" s="114"/>
      <c r="M73" s="114"/>
      <c r="N73" s="115"/>
    </row>
    <row r="74" spans="1:14">
      <c r="A74" s="138" t="s">
        <v>77</v>
      </c>
      <c r="B74" s="126"/>
      <c r="C74" s="126"/>
      <c r="D74" s="126"/>
      <c r="E74" s="126"/>
      <c r="F74" s="126"/>
      <c r="G74" s="126"/>
      <c r="H74" s="126"/>
      <c r="I74" s="127"/>
      <c r="K74" s="113"/>
      <c r="L74" s="114"/>
      <c r="M74" s="114"/>
      <c r="N74" s="115"/>
    </row>
    <row r="75" spans="1:14">
      <c r="A75" s="11">
        <v>3</v>
      </c>
      <c r="B75" s="129" t="s">
        <v>76</v>
      </c>
      <c r="C75" s="126"/>
      <c r="D75" s="126"/>
      <c r="E75" s="126"/>
      <c r="F75" s="126"/>
      <c r="G75" s="127"/>
      <c r="H75" s="11" t="s">
        <v>12</v>
      </c>
      <c r="I75" s="11" t="s">
        <v>30</v>
      </c>
      <c r="K75" s="113"/>
      <c r="L75" s="114"/>
      <c r="M75" s="114"/>
      <c r="N75" s="115"/>
    </row>
    <row r="76" spans="1:14">
      <c r="A76" s="11" t="s">
        <v>5</v>
      </c>
      <c r="B76" s="125" t="s">
        <v>75</v>
      </c>
      <c r="C76" s="126"/>
      <c r="D76" s="126"/>
      <c r="E76" s="126"/>
      <c r="F76" s="126"/>
      <c r="G76" s="127"/>
      <c r="H76" s="82"/>
      <c r="I76" s="9">
        <f t="shared" ref="I76:I81" si="0">$I$31*H76</f>
        <v>0</v>
      </c>
      <c r="K76" s="113"/>
      <c r="L76" s="114"/>
      <c r="M76" s="114"/>
      <c r="N76" s="115"/>
    </row>
    <row r="77" spans="1:14" ht="15" customHeight="1">
      <c r="A77" s="11" t="s">
        <v>6</v>
      </c>
      <c r="B77" s="125" t="s">
        <v>74</v>
      </c>
      <c r="C77" s="126"/>
      <c r="D77" s="126"/>
      <c r="E77" s="126"/>
      <c r="F77" s="126"/>
      <c r="G77" s="127"/>
      <c r="H77" s="82"/>
      <c r="I77" s="9">
        <f t="shared" si="0"/>
        <v>0</v>
      </c>
      <c r="K77" s="116"/>
      <c r="L77" s="117"/>
      <c r="M77" s="117"/>
      <c r="N77" s="118"/>
    </row>
    <row r="78" spans="1:14">
      <c r="A78" s="11" t="s">
        <v>7</v>
      </c>
      <c r="B78" s="125" t="s">
        <v>192</v>
      </c>
      <c r="C78" s="126"/>
      <c r="D78" s="126"/>
      <c r="E78" s="126"/>
      <c r="F78" s="126"/>
      <c r="G78" s="127"/>
      <c r="H78" s="105"/>
      <c r="I78" s="9">
        <f t="shared" si="0"/>
        <v>0</v>
      </c>
      <c r="J78" s="51"/>
      <c r="K78" s="121" t="s">
        <v>148</v>
      </c>
      <c r="L78" s="121"/>
      <c r="M78" s="121"/>
      <c r="N78" s="121"/>
    </row>
    <row r="79" spans="1:14">
      <c r="A79" s="11" t="s">
        <v>8</v>
      </c>
      <c r="B79" s="125" t="s">
        <v>73</v>
      </c>
      <c r="C79" s="126"/>
      <c r="D79" s="126"/>
      <c r="E79" s="126"/>
      <c r="F79" s="126"/>
      <c r="G79" s="127"/>
      <c r="H79" s="82"/>
      <c r="I79" s="9">
        <f t="shared" si="0"/>
        <v>0</v>
      </c>
      <c r="K79" s="122" t="s">
        <v>149</v>
      </c>
      <c r="L79" s="122"/>
      <c r="M79" s="122"/>
      <c r="N79" s="122"/>
    </row>
    <row r="80" spans="1:14">
      <c r="A80" s="11" t="s">
        <v>13</v>
      </c>
      <c r="B80" s="125" t="s">
        <v>72</v>
      </c>
      <c r="C80" s="126"/>
      <c r="D80" s="126"/>
      <c r="E80" s="126"/>
      <c r="F80" s="126"/>
      <c r="G80" s="127"/>
      <c r="H80" s="82"/>
      <c r="I80" s="9">
        <f>$I$31*H80</f>
        <v>0</v>
      </c>
    </row>
    <row r="81" spans="1:14">
      <c r="A81" s="11" t="s">
        <v>14</v>
      </c>
      <c r="B81" s="125" t="s">
        <v>191</v>
      </c>
      <c r="C81" s="126"/>
      <c r="D81" s="126"/>
      <c r="E81" s="126"/>
      <c r="F81" s="126"/>
      <c r="G81" s="127"/>
      <c r="H81" s="82"/>
      <c r="I81" s="9">
        <f t="shared" si="0"/>
        <v>0</v>
      </c>
      <c r="J81" s="51"/>
    </row>
    <row r="82" spans="1:14">
      <c r="A82" s="129" t="s">
        <v>71</v>
      </c>
      <c r="B82" s="126"/>
      <c r="C82" s="126"/>
      <c r="D82" s="126"/>
      <c r="E82" s="126"/>
      <c r="F82" s="126"/>
      <c r="G82" s="127"/>
      <c r="H82" s="33">
        <f>TRUNC(SUM(H76:H81),2)</f>
        <v>0</v>
      </c>
      <c r="I82" s="8">
        <f>TRUNC(SUM(I76:I81),2)</f>
        <v>0</v>
      </c>
    </row>
    <row r="83" spans="1:14">
      <c r="A83" s="129"/>
      <c r="B83" s="126"/>
      <c r="C83" s="126"/>
      <c r="D83" s="126"/>
      <c r="E83" s="126"/>
      <c r="F83" s="126"/>
      <c r="G83" s="126"/>
      <c r="H83" s="126"/>
      <c r="I83" s="126"/>
    </row>
    <row r="84" spans="1:14">
      <c r="A84" s="138" t="s">
        <v>70</v>
      </c>
      <c r="B84" s="126"/>
      <c r="C84" s="126"/>
      <c r="D84" s="126"/>
      <c r="E84" s="126"/>
      <c r="F84" s="126"/>
      <c r="G84" s="126"/>
      <c r="H84" s="126"/>
      <c r="I84" s="127"/>
    </row>
    <row r="85" spans="1:14">
      <c r="A85" s="146" t="s">
        <v>69</v>
      </c>
      <c r="B85" s="126"/>
      <c r="C85" s="126"/>
      <c r="D85" s="126"/>
      <c r="E85" s="126"/>
      <c r="F85" s="126"/>
      <c r="G85" s="127"/>
      <c r="H85" s="32" t="s">
        <v>12</v>
      </c>
      <c r="I85" s="32" t="s">
        <v>30</v>
      </c>
      <c r="L85" s="65"/>
      <c r="M85" s="65"/>
      <c r="N85" s="65"/>
    </row>
    <row r="86" spans="1:14">
      <c r="A86" s="11" t="s">
        <v>5</v>
      </c>
      <c r="B86" s="125" t="s">
        <v>68</v>
      </c>
      <c r="C86" s="126"/>
      <c r="D86" s="126"/>
      <c r="E86" s="126"/>
      <c r="F86" s="126"/>
      <c r="G86" s="127"/>
      <c r="H86" s="82"/>
      <c r="I86" s="9">
        <f t="shared" ref="I86:I91" si="1">$I$31*H86</f>
        <v>0</v>
      </c>
      <c r="L86" s="71"/>
      <c r="M86" s="71"/>
      <c r="N86" s="71"/>
    </row>
    <row r="87" spans="1:14" ht="12.75" customHeight="1">
      <c r="A87" s="11" t="s">
        <v>6</v>
      </c>
      <c r="B87" s="125" t="s">
        <v>67</v>
      </c>
      <c r="C87" s="126"/>
      <c r="D87" s="126"/>
      <c r="E87" s="126"/>
      <c r="F87" s="126"/>
      <c r="G87" s="127"/>
      <c r="H87" s="82"/>
      <c r="I87" s="9">
        <f>$I$31*H87</f>
        <v>0</v>
      </c>
    </row>
    <row r="88" spans="1:14">
      <c r="A88" s="11" t="s">
        <v>7</v>
      </c>
      <c r="B88" s="125" t="s">
        <v>66</v>
      </c>
      <c r="C88" s="126"/>
      <c r="D88" s="126"/>
      <c r="E88" s="126"/>
      <c r="F88" s="126"/>
      <c r="G88" s="127"/>
      <c r="H88" s="82"/>
      <c r="I88" s="9">
        <f t="shared" si="1"/>
        <v>0</v>
      </c>
    </row>
    <row r="89" spans="1:14">
      <c r="A89" s="11" t="s">
        <v>8</v>
      </c>
      <c r="B89" s="125" t="s">
        <v>65</v>
      </c>
      <c r="C89" s="126"/>
      <c r="D89" s="126"/>
      <c r="E89" s="126"/>
      <c r="F89" s="126"/>
      <c r="G89" s="127"/>
      <c r="H89" s="82"/>
      <c r="I89" s="9">
        <f t="shared" si="1"/>
        <v>0</v>
      </c>
    </row>
    <row r="90" spans="1:14">
      <c r="A90" s="11" t="s">
        <v>13</v>
      </c>
      <c r="B90" s="125" t="s">
        <v>64</v>
      </c>
      <c r="C90" s="126"/>
      <c r="D90" s="126"/>
      <c r="E90" s="126"/>
      <c r="F90" s="126"/>
      <c r="G90" s="127"/>
      <c r="H90" s="82"/>
      <c r="I90" s="9">
        <f t="shared" si="1"/>
        <v>0</v>
      </c>
      <c r="K90" s="143" t="s">
        <v>216</v>
      </c>
      <c r="L90" s="143"/>
      <c r="M90" s="143"/>
      <c r="N90" s="143"/>
    </row>
    <row r="91" spans="1:14">
      <c r="A91" s="11" t="s">
        <v>14</v>
      </c>
      <c r="B91" s="125" t="s">
        <v>63</v>
      </c>
      <c r="C91" s="126"/>
      <c r="D91" s="126"/>
      <c r="E91" s="126"/>
      <c r="F91" s="126"/>
      <c r="G91" s="127"/>
      <c r="H91" s="82"/>
      <c r="I91" s="9">
        <f t="shared" si="1"/>
        <v>0</v>
      </c>
      <c r="K91" s="143"/>
      <c r="L91" s="143"/>
      <c r="M91" s="143"/>
      <c r="N91" s="143"/>
    </row>
    <row r="92" spans="1:14">
      <c r="A92" s="129" t="s">
        <v>62</v>
      </c>
      <c r="B92" s="126"/>
      <c r="C92" s="126"/>
      <c r="D92" s="126"/>
      <c r="E92" s="126"/>
      <c r="F92" s="126"/>
      <c r="G92" s="127"/>
      <c r="H92" s="33">
        <f>SUM(H86:H91)</f>
        <v>0</v>
      </c>
      <c r="I92" s="8">
        <f>TRUNC(SUM(I86:I91),2)</f>
        <v>0</v>
      </c>
      <c r="K92" s="143"/>
      <c r="L92" s="143"/>
      <c r="M92" s="143"/>
      <c r="N92" s="143"/>
    </row>
    <row r="93" spans="1:14">
      <c r="A93" s="145"/>
      <c r="B93" s="126"/>
      <c r="C93" s="126"/>
      <c r="D93" s="126"/>
      <c r="E93" s="126"/>
      <c r="F93" s="126"/>
      <c r="G93" s="126"/>
      <c r="H93" s="126"/>
      <c r="I93" s="126"/>
      <c r="K93" s="143"/>
      <c r="L93" s="143"/>
      <c r="M93" s="143"/>
      <c r="N93" s="143"/>
    </row>
    <row r="94" spans="1:14">
      <c r="A94" s="146" t="s">
        <v>61</v>
      </c>
      <c r="B94" s="126"/>
      <c r="C94" s="126"/>
      <c r="D94" s="126"/>
      <c r="E94" s="126"/>
      <c r="F94" s="126"/>
      <c r="G94" s="127"/>
      <c r="H94" s="32" t="s">
        <v>12</v>
      </c>
      <c r="I94" s="32" t="s">
        <v>30</v>
      </c>
    </row>
    <row r="95" spans="1:14">
      <c r="A95" s="11" t="s">
        <v>5</v>
      </c>
      <c r="B95" s="125" t="s">
        <v>60</v>
      </c>
      <c r="C95" s="126"/>
      <c r="D95" s="126"/>
      <c r="E95" s="126"/>
      <c r="F95" s="126"/>
      <c r="G95" s="127"/>
      <c r="H95" s="27"/>
      <c r="I95" s="9">
        <f>$I$31*H95</f>
        <v>0</v>
      </c>
    </row>
    <row r="96" spans="1:14">
      <c r="A96" s="129" t="s">
        <v>59</v>
      </c>
      <c r="B96" s="126"/>
      <c r="C96" s="126"/>
      <c r="D96" s="126"/>
      <c r="E96" s="126"/>
      <c r="F96" s="126"/>
      <c r="G96" s="127"/>
      <c r="H96" s="29">
        <f>TRUNC(SUM(H95),4)</f>
        <v>0</v>
      </c>
      <c r="I96" s="8">
        <f>TRUNC(SUM(I95),2)</f>
        <v>0</v>
      </c>
    </row>
    <row r="97" spans="1:10">
      <c r="A97" s="139"/>
      <c r="B97" s="140"/>
      <c r="C97" s="140"/>
      <c r="D97" s="140"/>
      <c r="E97" s="140"/>
      <c r="F97" s="140"/>
      <c r="G97" s="140"/>
      <c r="H97" s="140"/>
      <c r="I97" s="140"/>
    </row>
    <row r="98" spans="1:10">
      <c r="A98" s="138" t="s">
        <v>58</v>
      </c>
      <c r="B98" s="126"/>
      <c r="C98" s="126"/>
      <c r="D98" s="126"/>
      <c r="E98" s="126"/>
      <c r="F98" s="126"/>
      <c r="G98" s="126"/>
      <c r="H98" s="126"/>
      <c r="I98" s="127"/>
    </row>
    <row r="99" spans="1:10">
      <c r="A99" s="129" t="s">
        <v>20</v>
      </c>
      <c r="B99" s="126"/>
      <c r="C99" s="126"/>
      <c r="D99" s="126"/>
      <c r="E99" s="126"/>
      <c r="F99" s="126"/>
      <c r="G99" s="126"/>
      <c r="H99" s="127"/>
      <c r="I99" s="11" t="s">
        <v>30</v>
      </c>
    </row>
    <row r="100" spans="1:10">
      <c r="A100" s="11" t="s">
        <v>21</v>
      </c>
      <c r="B100" s="141" t="s">
        <v>57</v>
      </c>
      <c r="C100" s="126"/>
      <c r="D100" s="126"/>
      <c r="E100" s="126"/>
      <c r="F100" s="126"/>
      <c r="G100" s="126"/>
      <c r="H100" s="127"/>
      <c r="I100" s="9">
        <f>I92</f>
        <v>0</v>
      </c>
      <c r="J100" s="28"/>
    </row>
    <row r="101" spans="1:10">
      <c r="A101" s="11" t="s">
        <v>56</v>
      </c>
      <c r="B101" s="141" t="s">
        <v>55</v>
      </c>
      <c r="C101" s="126"/>
      <c r="D101" s="126"/>
      <c r="E101" s="126"/>
      <c r="F101" s="126"/>
      <c r="G101" s="126"/>
      <c r="H101" s="127"/>
      <c r="I101" s="9">
        <f>I96</f>
        <v>0</v>
      </c>
      <c r="J101" s="28"/>
    </row>
    <row r="102" spans="1:10">
      <c r="A102" s="129" t="s">
        <v>54</v>
      </c>
      <c r="B102" s="126"/>
      <c r="C102" s="126"/>
      <c r="D102" s="126"/>
      <c r="E102" s="126"/>
      <c r="F102" s="126"/>
      <c r="G102" s="126"/>
      <c r="H102" s="127"/>
      <c r="I102" s="8">
        <f>TRUNC(SUM(I100:I101),2)</f>
        <v>0</v>
      </c>
      <c r="J102" s="28"/>
    </row>
    <row r="103" spans="1:10">
      <c r="A103" s="137"/>
      <c r="B103" s="132"/>
      <c r="C103" s="132"/>
      <c r="D103" s="132"/>
      <c r="E103" s="132"/>
      <c r="F103" s="132"/>
      <c r="G103" s="132"/>
      <c r="H103" s="132"/>
      <c r="I103" s="132"/>
      <c r="J103" s="28"/>
    </row>
    <row r="104" spans="1:10">
      <c r="A104" s="138" t="s">
        <v>53</v>
      </c>
      <c r="B104" s="126"/>
      <c r="C104" s="126"/>
      <c r="D104" s="126"/>
      <c r="E104" s="126"/>
      <c r="F104" s="126"/>
      <c r="G104" s="126"/>
      <c r="H104" s="126"/>
      <c r="I104" s="127"/>
      <c r="J104" s="28"/>
    </row>
    <row r="105" spans="1:10">
      <c r="A105" s="11">
        <v>5</v>
      </c>
      <c r="B105" s="129" t="s">
        <v>52</v>
      </c>
      <c r="C105" s="126"/>
      <c r="D105" s="126"/>
      <c r="E105" s="126"/>
      <c r="F105" s="126"/>
      <c r="G105" s="127"/>
      <c r="H105" s="11"/>
      <c r="I105" s="11" t="s">
        <v>30</v>
      </c>
    </row>
    <row r="106" spans="1:10">
      <c r="A106" s="11" t="s">
        <v>5</v>
      </c>
      <c r="B106" s="136" t="s">
        <v>51</v>
      </c>
      <c r="C106" s="126"/>
      <c r="D106" s="126"/>
      <c r="E106" s="126"/>
      <c r="F106" s="126"/>
      <c r="G106" s="127"/>
      <c r="H106" s="31"/>
      <c r="I106" s="87">
        <f>'Uniforme '!E10</f>
        <v>0</v>
      </c>
    </row>
    <row r="107" spans="1:10">
      <c r="A107" s="11" t="s">
        <v>6</v>
      </c>
      <c r="B107" s="136" t="s">
        <v>201</v>
      </c>
      <c r="C107" s="126"/>
      <c r="D107" s="126"/>
      <c r="E107" s="126"/>
      <c r="F107" s="126"/>
      <c r="G107" s="127"/>
      <c r="H107" s="31"/>
      <c r="I107" s="87">
        <f>'Materiais e equipamentos'!B39</f>
        <v>0</v>
      </c>
    </row>
    <row r="108" spans="1:10">
      <c r="A108" s="129" t="s">
        <v>50</v>
      </c>
      <c r="B108" s="126"/>
      <c r="C108" s="126"/>
      <c r="D108" s="126"/>
      <c r="E108" s="126"/>
      <c r="F108" s="126"/>
      <c r="G108" s="127"/>
      <c r="H108" s="29"/>
      <c r="I108" s="91">
        <f>TRUNC(SUM(I106:I107),2)</f>
        <v>0</v>
      </c>
    </row>
    <row r="109" spans="1:10">
      <c r="A109" s="137"/>
      <c r="B109" s="132"/>
      <c r="C109" s="132"/>
      <c r="D109" s="132"/>
      <c r="E109" s="132"/>
      <c r="F109" s="132"/>
      <c r="G109" s="132"/>
      <c r="H109" s="132"/>
      <c r="I109" s="132"/>
    </row>
    <row r="110" spans="1:10">
      <c r="A110" s="138" t="s">
        <v>49</v>
      </c>
      <c r="B110" s="126"/>
      <c r="C110" s="126"/>
      <c r="D110" s="126"/>
      <c r="E110" s="126"/>
      <c r="F110" s="126"/>
      <c r="G110" s="126"/>
      <c r="H110" s="126"/>
      <c r="I110" s="127"/>
    </row>
    <row r="111" spans="1:10">
      <c r="A111" s="11">
        <v>6</v>
      </c>
      <c r="B111" s="129" t="s">
        <v>48</v>
      </c>
      <c r="C111" s="126"/>
      <c r="D111" s="126"/>
      <c r="E111" s="126"/>
      <c r="F111" s="126"/>
      <c r="G111" s="127"/>
      <c r="H111" s="11" t="s">
        <v>12</v>
      </c>
      <c r="I111" s="11" t="s">
        <v>30</v>
      </c>
    </row>
    <row r="112" spans="1:10">
      <c r="A112" s="11" t="s">
        <v>5</v>
      </c>
      <c r="B112" s="125" t="s">
        <v>47</v>
      </c>
      <c r="C112" s="126"/>
      <c r="D112" s="126"/>
      <c r="E112" s="126"/>
      <c r="F112" s="126"/>
      <c r="G112" s="127"/>
      <c r="H112" s="106"/>
      <c r="I112" s="84">
        <f>H112*I137</f>
        <v>0</v>
      </c>
    </row>
    <row r="113" spans="1:14">
      <c r="A113" s="11" t="s">
        <v>6</v>
      </c>
      <c r="B113" s="125" t="s">
        <v>46</v>
      </c>
      <c r="C113" s="126"/>
      <c r="D113" s="126"/>
      <c r="E113" s="126"/>
      <c r="F113" s="126"/>
      <c r="G113" s="127"/>
      <c r="H113" s="106"/>
      <c r="I113" s="84">
        <f>H113*I137</f>
        <v>0</v>
      </c>
    </row>
    <row r="114" spans="1:14">
      <c r="A114" s="11" t="s">
        <v>7</v>
      </c>
      <c r="B114" s="128" t="s">
        <v>45</v>
      </c>
      <c r="C114" s="126"/>
      <c r="D114" s="126"/>
      <c r="E114" s="126"/>
      <c r="F114" s="126"/>
      <c r="G114" s="127"/>
      <c r="H114" s="27"/>
      <c r="I114" s="85"/>
    </row>
    <row r="115" spans="1:14">
      <c r="A115" s="11" t="s">
        <v>22</v>
      </c>
      <c r="B115" s="125" t="s">
        <v>44</v>
      </c>
      <c r="C115" s="126"/>
      <c r="D115" s="126"/>
      <c r="E115" s="126"/>
      <c r="F115" s="126"/>
      <c r="G115" s="127"/>
      <c r="H115" s="26"/>
      <c r="I115" s="85">
        <f>TRUNC(H115*I126,2)</f>
        <v>0</v>
      </c>
    </row>
    <row r="116" spans="1:14">
      <c r="A116" s="11" t="s">
        <v>23</v>
      </c>
      <c r="B116" s="125" t="s">
        <v>43</v>
      </c>
      <c r="C116" s="126"/>
      <c r="D116" s="126"/>
      <c r="E116" s="126"/>
      <c r="F116" s="126"/>
      <c r="G116" s="127"/>
      <c r="H116" s="26"/>
      <c r="I116" s="85">
        <f>TRUNC(H116*I126,2)</f>
        <v>0</v>
      </c>
    </row>
    <row r="117" spans="1:14">
      <c r="A117" s="11" t="s">
        <v>42</v>
      </c>
      <c r="B117" s="125" t="s">
        <v>41</v>
      </c>
      <c r="C117" s="126"/>
      <c r="D117" s="126"/>
      <c r="E117" s="126"/>
      <c r="F117" s="126"/>
      <c r="G117" s="127"/>
      <c r="H117" s="26"/>
      <c r="I117" s="85">
        <f>TRUNC(H117*I126,2)</f>
        <v>0</v>
      </c>
    </row>
    <row r="118" spans="1:14" s="56" customFormat="1">
      <c r="A118" s="57" t="s">
        <v>136</v>
      </c>
      <c r="B118" s="133" t="s">
        <v>135</v>
      </c>
      <c r="C118" s="134"/>
      <c r="D118" s="134"/>
      <c r="E118" s="134"/>
      <c r="F118" s="134"/>
      <c r="G118" s="135"/>
      <c r="H118" s="26"/>
      <c r="I118" s="85">
        <f>TRUNC(H118*I126,2)</f>
        <v>0</v>
      </c>
      <c r="K118" s="1"/>
      <c r="L118" s="1"/>
      <c r="M118" s="1"/>
      <c r="N118" s="1"/>
    </row>
    <row r="119" spans="1:14">
      <c r="A119" s="129" t="s">
        <v>40</v>
      </c>
      <c r="B119" s="126"/>
      <c r="C119" s="126"/>
      <c r="D119" s="126"/>
      <c r="E119" s="126"/>
      <c r="F119" s="126"/>
      <c r="G119" s="127"/>
      <c r="H119" s="25">
        <f>SUM(H112:H118)</f>
        <v>0</v>
      </c>
      <c r="I119" s="86">
        <f>TRUNC(SUM(I112:I118),2)</f>
        <v>0</v>
      </c>
    </row>
    <row r="120" spans="1:14">
      <c r="A120" s="13"/>
      <c r="B120" s="130"/>
      <c r="C120" s="124"/>
      <c r="D120" s="124"/>
      <c r="E120" s="124"/>
      <c r="F120" s="124"/>
      <c r="G120" s="124"/>
      <c r="H120" s="124"/>
      <c r="I120" s="124"/>
    </row>
    <row r="121" spans="1:14">
      <c r="A121" s="24" t="s">
        <v>39</v>
      </c>
      <c r="B121" s="131" t="s">
        <v>38</v>
      </c>
      <c r="C121" s="132"/>
      <c r="D121" s="132"/>
      <c r="E121" s="132"/>
      <c r="F121" s="132"/>
      <c r="G121" s="132"/>
      <c r="H121" s="23">
        <f>TRUNC(H115+H116+H117+H118,4)</f>
        <v>0</v>
      </c>
      <c r="I121" s="22"/>
    </row>
    <row r="122" spans="1:14">
      <c r="A122" s="20"/>
      <c r="B122" s="123">
        <v>100</v>
      </c>
      <c r="C122" s="124"/>
      <c r="D122" s="124"/>
      <c r="E122" s="124"/>
      <c r="F122" s="124"/>
      <c r="G122" s="124"/>
      <c r="H122" s="18"/>
      <c r="I122" s="17"/>
    </row>
    <row r="123" spans="1:14">
      <c r="A123" s="21"/>
      <c r="B123" s="19"/>
      <c r="C123" s="19"/>
      <c r="D123" s="19"/>
      <c r="E123" s="19"/>
      <c r="F123" s="19"/>
      <c r="G123" s="19"/>
      <c r="H123" s="18"/>
      <c r="I123" s="17"/>
    </row>
    <row r="124" spans="1:14">
      <c r="A124" s="20" t="s">
        <v>37</v>
      </c>
      <c r="B124" s="123" t="s">
        <v>36</v>
      </c>
      <c r="C124" s="124"/>
      <c r="D124" s="124"/>
      <c r="E124" s="124"/>
      <c r="F124" s="124"/>
      <c r="G124" s="124"/>
      <c r="H124" s="18"/>
      <c r="I124" s="17">
        <f>TRUNC(I137+I112+I113,2)</f>
        <v>0</v>
      </c>
    </row>
    <row r="125" spans="1:14">
      <c r="A125" s="20"/>
      <c r="B125" s="19"/>
      <c r="C125" s="19"/>
      <c r="D125" s="19"/>
      <c r="E125" s="19"/>
      <c r="F125" s="19"/>
      <c r="G125" s="19"/>
      <c r="H125" s="18"/>
      <c r="I125" s="17"/>
      <c r="K125" s="56"/>
      <c r="L125" s="56"/>
      <c r="M125" s="56"/>
      <c r="N125" s="56"/>
    </row>
    <row r="126" spans="1:14">
      <c r="A126" s="20" t="s">
        <v>35</v>
      </c>
      <c r="B126" s="123" t="s">
        <v>34</v>
      </c>
      <c r="C126" s="124"/>
      <c r="D126" s="124"/>
      <c r="E126" s="124"/>
      <c r="F126" s="124"/>
      <c r="G126" s="124"/>
      <c r="H126" s="18"/>
      <c r="I126" s="17">
        <f>TRUNC(I124/(1-H121),2)</f>
        <v>0</v>
      </c>
    </row>
    <row r="127" spans="1:14">
      <c r="A127" s="20"/>
      <c r="B127" s="19"/>
      <c r="C127" s="19"/>
      <c r="D127" s="19"/>
      <c r="E127" s="19"/>
      <c r="F127" s="19"/>
      <c r="G127" s="19"/>
      <c r="H127" s="18"/>
      <c r="I127" s="17"/>
    </row>
    <row r="128" spans="1:14">
      <c r="A128" s="16"/>
      <c r="B128" s="142" t="s">
        <v>33</v>
      </c>
      <c r="C128" s="140"/>
      <c r="D128" s="140"/>
      <c r="E128" s="140"/>
      <c r="F128" s="140"/>
      <c r="G128" s="140"/>
      <c r="H128" s="15"/>
      <c r="I128" s="14">
        <f>TRUNC(I126-I124,2)</f>
        <v>0</v>
      </c>
    </row>
    <row r="129" spans="1:9">
      <c r="A129" s="13"/>
      <c r="B129" s="13"/>
      <c r="C129" s="13"/>
      <c r="D129" s="13"/>
      <c r="E129" s="13"/>
      <c r="F129" s="13"/>
      <c r="G129" s="13"/>
      <c r="H129" s="13"/>
      <c r="I129" s="12"/>
    </row>
    <row r="130" spans="1:9">
      <c r="A130" s="144" t="s">
        <v>32</v>
      </c>
      <c r="B130" s="126"/>
      <c r="C130" s="126"/>
      <c r="D130" s="126"/>
      <c r="E130" s="126"/>
      <c r="F130" s="126"/>
      <c r="G130" s="126"/>
      <c r="H130" s="126"/>
      <c r="I130" s="127"/>
    </row>
    <row r="131" spans="1:9">
      <c r="A131" s="129" t="s">
        <v>31</v>
      </c>
      <c r="B131" s="126"/>
      <c r="C131" s="126"/>
      <c r="D131" s="126"/>
      <c r="E131" s="126"/>
      <c r="F131" s="126"/>
      <c r="G131" s="126"/>
      <c r="H131" s="127"/>
      <c r="I131" s="11" t="s">
        <v>30</v>
      </c>
    </row>
    <row r="132" spans="1:9">
      <c r="A132" s="10" t="s">
        <v>5</v>
      </c>
      <c r="B132" s="125" t="str">
        <f>A23</f>
        <v>MÓDULO 1 - COMPOSIÇÃO DA REMUNERAÇÃO</v>
      </c>
      <c r="C132" s="126"/>
      <c r="D132" s="126"/>
      <c r="E132" s="126"/>
      <c r="F132" s="126"/>
      <c r="G132" s="126"/>
      <c r="H132" s="127"/>
      <c r="I132" s="9">
        <f>I31</f>
        <v>0</v>
      </c>
    </row>
    <row r="133" spans="1:9">
      <c r="A133" s="10" t="s">
        <v>6</v>
      </c>
      <c r="B133" s="125" t="str">
        <f>A35</f>
        <v>MÓDULO 2 – ENCARGOS E BENEFÍCIOS ANUAIS, MENSAIS E DIÁRIOS</v>
      </c>
      <c r="C133" s="126"/>
      <c r="D133" s="126"/>
      <c r="E133" s="126"/>
      <c r="F133" s="126"/>
      <c r="G133" s="126"/>
      <c r="H133" s="127"/>
      <c r="I133" s="9">
        <f>I72</f>
        <v>0</v>
      </c>
    </row>
    <row r="134" spans="1:9">
      <c r="A134" s="10" t="s">
        <v>7</v>
      </c>
      <c r="B134" s="125" t="str">
        <f>A74</f>
        <v>MÓDULO 3 – PROVISÃO PARA RESCISÃO</v>
      </c>
      <c r="C134" s="126"/>
      <c r="D134" s="126"/>
      <c r="E134" s="126"/>
      <c r="F134" s="126"/>
      <c r="G134" s="126"/>
      <c r="H134" s="127"/>
      <c r="I134" s="9">
        <f>I82</f>
        <v>0</v>
      </c>
    </row>
    <row r="135" spans="1:9">
      <c r="A135" s="10" t="s">
        <v>8</v>
      </c>
      <c r="B135" s="125" t="str">
        <f>A84</f>
        <v>MÓDULO 4 – CUSTO DE REPOSIÇÃO DO PROFISSIONAL AUSENTE</v>
      </c>
      <c r="C135" s="126"/>
      <c r="D135" s="126"/>
      <c r="E135" s="126"/>
      <c r="F135" s="126"/>
      <c r="G135" s="126"/>
      <c r="H135" s="127"/>
      <c r="I135" s="9">
        <f>I102</f>
        <v>0</v>
      </c>
    </row>
    <row r="136" spans="1:9">
      <c r="A136" s="10" t="s">
        <v>13</v>
      </c>
      <c r="B136" s="125" t="str">
        <f>A104</f>
        <v>MÓDULO 5 – INSUMOS DIVERSOS</v>
      </c>
      <c r="C136" s="126"/>
      <c r="D136" s="126"/>
      <c r="E136" s="126"/>
      <c r="F136" s="126"/>
      <c r="G136" s="126"/>
      <c r="H136" s="127"/>
      <c r="I136" s="9">
        <f>I108</f>
        <v>0</v>
      </c>
    </row>
    <row r="137" spans="1:9">
      <c r="A137" s="11"/>
      <c r="B137" s="129" t="s">
        <v>29</v>
      </c>
      <c r="C137" s="126"/>
      <c r="D137" s="126"/>
      <c r="E137" s="126"/>
      <c r="F137" s="126"/>
      <c r="G137" s="126"/>
      <c r="H137" s="127"/>
      <c r="I137" s="8">
        <f>TRUNC(SUM(I132:I136),2)</f>
        <v>0</v>
      </c>
    </row>
    <row r="138" spans="1:9">
      <c r="A138" s="10" t="s">
        <v>14</v>
      </c>
      <c r="B138" s="125" t="str">
        <f>A110</f>
        <v>MÓDULO 6 – CUSTOS INDIRETOS, TRIBUTOS E LUCRO</v>
      </c>
      <c r="C138" s="126"/>
      <c r="D138" s="126"/>
      <c r="E138" s="126"/>
      <c r="F138" s="126"/>
      <c r="G138" s="126"/>
      <c r="H138" s="127"/>
      <c r="I138" s="9">
        <f>I119</f>
        <v>0</v>
      </c>
    </row>
    <row r="139" spans="1:9">
      <c r="A139" s="129" t="s">
        <v>28</v>
      </c>
      <c r="B139" s="126"/>
      <c r="C139" s="126"/>
      <c r="D139" s="126"/>
      <c r="E139" s="126"/>
      <c r="F139" s="126"/>
      <c r="G139" s="126"/>
      <c r="H139" s="127"/>
      <c r="I139" s="8">
        <f>TRUNC(SUM(I137:I138),2)</f>
        <v>0</v>
      </c>
    </row>
    <row r="140" spans="1:9">
      <c r="I140" s="7"/>
    </row>
    <row r="141" spans="1:9">
      <c r="D141" s="2"/>
      <c r="F141" s="2"/>
      <c r="G141" s="2"/>
      <c r="H141" s="2"/>
      <c r="I141" s="2"/>
    </row>
    <row r="142" spans="1:9">
      <c r="D142" s="2"/>
      <c r="F142" s="2"/>
      <c r="G142" s="2"/>
      <c r="H142" s="2"/>
      <c r="I142" s="2"/>
    </row>
    <row r="143" spans="1:9">
      <c r="A143" s="4" t="s">
        <v>27</v>
      </c>
      <c r="B143" s="4" t="e">
        <f>I139/I25</f>
        <v>#DIV/0!</v>
      </c>
      <c r="D143" s="2"/>
      <c r="F143" s="2"/>
      <c r="G143" s="2"/>
      <c r="H143" s="2"/>
      <c r="I143" s="2"/>
    </row>
    <row r="144" spans="1:9">
      <c r="A144" s="3"/>
      <c r="B144" s="4"/>
      <c r="D144" s="2"/>
      <c r="E144" s="6"/>
      <c r="F144" s="2"/>
      <c r="G144" s="2"/>
      <c r="H144" s="2"/>
      <c r="I144" s="2"/>
    </row>
    <row r="145" spans="1:9" ht="21.75" customHeight="1">
      <c r="A145" s="4" t="s">
        <v>26</v>
      </c>
      <c r="B145" s="4"/>
      <c r="C145" s="5">
        <f>I139*G14</f>
        <v>0</v>
      </c>
      <c r="D145" s="2"/>
      <c r="E145" s="2"/>
      <c r="F145" s="2"/>
      <c r="G145" s="2"/>
      <c r="H145" s="2"/>
      <c r="I145" s="2"/>
    </row>
    <row r="146" spans="1:9" ht="26.25" customHeight="1">
      <c r="A146" s="188" t="s">
        <v>151</v>
      </c>
      <c r="B146" s="188"/>
      <c r="C146" s="5">
        <f>C145*20</f>
        <v>0</v>
      </c>
    </row>
  </sheetData>
  <mergeCells count="166">
    <mergeCell ref="L50:N50"/>
    <mergeCell ref="L51:N51"/>
    <mergeCell ref="L52:N52"/>
    <mergeCell ref="L53:N53"/>
    <mergeCell ref="L38:N38"/>
    <mergeCell ref="L39:N39"/>
    <mergeCell ref="K35:N35"/>
    <mergeCell ref="K36:N36"/>
    <mergeCell ref="L37:N37"/>
    <mergeCell ref="K41:N41"/>
    <mergeCell ref="K47:N47"/>
    <mergeCell ref="K48:N48"/>
    <mergeCell ref="L49:N49"/>
    <mergeCell ref="L58:N58"/>
    <mergeCell ref="L54:N54"/>
    <mergeCell ref="L55:N55"/>
    <mergeCell ref="L56:N56"/>
    <mergeCell ref="A146:B146"/>
    <mergeCell ref="A1:I2"/>
    <mergeCell ref="A3:I3"/>
    <mergeCell ref="A4:I4"/>
    <mergeCell ref="A6:I6"/>
    <mergeCell ref="B7:G7"/>
    <mergeCell ref="H7:I7"/>
    <mergeCell ref="B8:G8"/>
    <mergeCell ref="H8:I8"/>
    <mergeCell ref="B9:G9"/>
    <mergeCell ref="H9:I9"/>
    <mergeCell ref="B10:G10"/>
    <mergeCell ref="H10:I10"/>
    <mergeCell ref="A12:I12"/>
    <mergeCell ref="A13:B13"/>
    <mergeCell ref="C13:D13"/>
    <mergeCell ref="A14:B14"/>
    <mergeCell ref="C14:D14"/>
    <mergeCell ref="A16:I16"/>
    <mergeCell ref="B17:G17"/>
    <mergeCell ref="H17:I17"/>
    <mergeCell ref="B18:G18"/>
    <mergeCell ref="H18:I18"/>
    <mergeCell ref="B19:G19"/>
    <mergeCell ref="H19:I19"/>
    <mergeCell ref="B20:G20"/>
    <mergeCell ref="H20:I20"/>
    <mergeCell ref="B21:G21"/>
    <mergeCell ref="H21:I21"/>
    <mergeCell ref="A22:I22"/>
    <mergeCell ref="A23:I23"/>
    <mergeCell ref="B24:G24"/>
    <mergeCell ref="B25:G25"/>
    <mergeCell ref="B26:G26"/>
    <mergeCell ref="B27:G27"/>
    <mergeCell ref="B28:G28"/>
    <mergeCell ref="B29:G29"/>
    <mergeCell ref="B30:G30"/>
    <mergeCell ref="A31:H31"/>
    <mergeCell ref="A32:I32"/>
    <mergeCell ref="B60:G60"/>
    <mergeCell ref="A35:I35"/>
    <mergeCell ref="A36:G36"/>
    <mergeCell ref="B37:G37"/>
    <mergeCell ref="B38:G38"/>
    <mergeCell ref="B40:G40"/>
    <mergeCell ref="A41:G41"/>
    <mergeCell ref="A42:I42"/>
    <mergeCell ref="A43:I43"/>
    <mergeCell ref="A44:I44"/>
    <mergeCell ref="B39:G39"/>
    <mergeCell ref="B49:C50"/>
    <mergeCell ref="D49:G49"/>
    <mergeCell ref="D50:G50"/>
    <mergeCell ref="A61:H61"/>
    <mergeCell ref="A62:I62"/>
    <mergeCell ref="A63:I63"/>
    <mergeCell ref="A64:I64"/>
    <mergeCell ref="A65:I65"/>
    <mergeCell ref="A66:I66"/>
    <mergeCell ref="A67:I67"/>
    <mergeCell ref="A68:H68"/>
    <mergeCell ref="A45:I45"/>
    <mergeCell ref="A46:G46"/>
    <mergeCell ref="B47:G47"/>
    <mergeCell ref="B48:G48"/>
    <mergeCell ref="I49:I50"/>
    <mergeCell ref="B51:G51"/>
    <mergeCell ref="B52:G52"/>
    <mergeCell ref="B53:G53"/>
    <mergeCell ref="B54:G54"/>
    <mergeCell ref="B55:G55"/>
    <mergeCell ref="A56:G56"/>
    <mergeCell ref="A57:I57"/>
    <mergeCell ref="A58:G58"/>
    <mergeCell ref="B59:G59"/>
    <mergeCell ref="B69:H69"/>
    <mergeCell ref="B70:H70"/>
    <mergeCell ref="B71:H71"/>
    <mergeCell ref="A72:H72"/>
    <mergeCell ref="A74:I74"/>
    <mergeCell ref="B75:G75"/>
    <mergeCell ref="B76:G76"/>
    <mergeCell ref="B77:G77"/>
    <mergeCell ref="B78:G78"/>
    <mergeCell ref="B79:G79"/>
    <mergeCell ref="B80:G80"/>
    <mergeCell ref="B81:G81"/>
    <mergeCell ref="A82:G82"/>
    <mergeCell ref="A83:I83"/>
    <mergeCell ref="A84:I84"/>
    <mergeCell ref="A85:G85"/>
    <mergeCell ref="B86:G86"/>
    <mergeCell ref="B87:G87"/>
    <mergeCell ref="B88:G88"/>
    <mergeCell ref="B89:G89"/>
    <mergeCell ref="B90:G90"/>
    <mergeCell ref="B91:G91"/>
    <mergeCell ref="A92:G92"/>
    <mergeCell ref="A93:I93"/>
    <mergeCell ref="A94:G94"/>
    <mergeCell ref="B95:G95"/>
    <mergeCell ref="A96:G96"/>
    <mergeCell ref="A139:H139"/>
    <mergeCell ref="A130:I130"/>
    <mergeCell ref="A131:H131"/>
    <mergeCell ref="B132:H132"/>
    <mergeCell ref="B133:H133"/>
    <mergeCell ref="B134:H134"/>
    <mergeCell ref="B135:H135"/>
    <mergeCell ref="B101:H101"/>
    <mergeCell ref="A102:H102"/>
    <mergeCell ref="A103:I103"/>
    <mergeCell ref="A104:I104"/>
    <mergeCell ref="B105:G105"/>
    <mergeCell ref="B112:G112"/>
    <mergeCell ref="A98:I98"/>
    <mergeCell ref="A99:H99"/>
    <mergeCell ref="B100:H100"/>
    <mergeCell ref="B126:G126"/>
    <mergeCell ref="B128:G128"/>
    <mergeCell ref="B136:H136"/>
    <mergeCell ref="B137:H137"/>
    <mergeCell ref="K90:N93"/>
    <mergeCell ref="B138:H138"/>
    <mergeCell ref="K72:N77"/>
    <mergeCell ref="E14:F14"/>
    <mergeCell ref="G13:I13"/>
    <mergeCell ref="G14:I14"/>
    <mergeCell ref="K78:N78"/>
    <mergeCell ref="K79:N79"/>
    <mergeCell ref="B124:G124"/>
    <mergeCell ref="B113:G113"/>
    <mergeCell ref="B114:G114"/>
    <mergeCell ref="B115:G115"/>
    <mergeCell ref="B116:G116"/>
    <mergeCell ref="B117:G117"/>
    <mergeCell ref="A119:G119"/>
    <mergeCell ref="B120:I120"/>
    <mergeCell ref="B121:G121"/>
    <mergeCell ref="B122:G122"/>
    <mergeCell ref="B118:G118"/>
    <mergeCell ref="B106:G106"/>
    <mergeCell ref="B107:G107"/>
    <mergeCell ref="A108:G108"/>
    <mergeCell ref="A109:I109"/>
    <mergeCell ref="A110:I110"/>
    <mergeCell ref="B111:G111"/>
    <mergeCell ref="A97:I97"/>
  </mergeCells>
  <pageMargins left="0.511811024" right="0.511811024" top="0.78740157499999996" bottom="0.78740157499999996" header="0.31496062000000002" footer="0.31496062000000002"/>
  <pageSetup paperSize="9" scale="4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34998626667073579"/>
  </sheetPr>
  <dimension ref="A1:Y146"/>
  <sheetViews>
    <sheetView topLeftCell="A46" zoomScaleNormal="100" zoomScaleSheetLayoutView="100" workbookViewId="0">
      <selection activeCell="I60" sqref="I60"/>
    </sheetView>
  </sheetViews>
  <sheetFormatPr defaultRowHeight="12.75"/>
  <cols>
    <col min="1" max="1" width="8.75" style="76" customWidth="1"/>
    <col min="2" max="2" width="10.75" style="76" customWidth="1"/>
    <col min="3" max="3" width="13.125" style="76" customWidth="1"/>
    <col min="4" max="4" width="8" style="76" customWidth="1"/>
    <col min="5" max="5" width="9.5" style="76" customWidth="1"/>
    <col min="6" max="6" width="8" style="76" customWidth="1"/>
    <col min="7" max="7" width="29.375" style="76" customWidth="1"/>
    <col min="8" max="8" width="9.125" style="76" customWidth="1"/>
    <col min="9" max="9" width="10.5" style="76" customWidth="1"/>
    <col min="10" max="10" width="16.5" style="76" customWidth="1"/>
    <col min="11" max="11" width="40.25" style="76" customWidth="1"/>
    <col min="12" max="12" width="12.5" style="76" customWidth="1"/>
    <col min="13" max="16384" width="9" style="76"/>
  </cols>
  <sheetData>
    <row r="1" spans="1:9">
      <c r="A1" s="189" t="s">
        <v>134</v>
      </c>
      <c r="B1" s="190"/>
      <c r="C1" s="190"/>
      <c r="D1" s="190"/>
      <c r="E1" s="190"/>
      <c r="F1" s="190"/>
      <c r="G1" s="190"/>
      <c r="H1" s="190"/>
      <c r="I1" s="190"/>
    </row>
    <row r="2" spans="1:9">
      <c r="A2" s="190"/>
      <c r="B2" s="190"/>
      <c r="C2" s="190"/>
      <c r="D2" s="190"/>
      <c r="E2" s="190"/>
      <c r="F2" s="190"/>
      <c r="G2" s="190"/>
      <c r="H2" s="190"/>
      <c r="I2" s="190"/>
    </row>
    <row r="3" spans="1:9">
      <c r="A3" s="175"/>
      <c r="B3" s="124"/>
      <c r="C3" s="124"/>
      <c r="D3" s="124"/>
      <c r="E3" s="124"/>
      <c r="F3" s="124"/>
      <c r="G3" s="124"/>
      <c r="H3" s="124"/>
      <c r="I3" s="124"/>
    </row>
    <row r="4" spans="1:9">
      <c r="A4" s="188" t="s">
        <v>155</v>
      </c>
      <c r="B4" s="124"/>
      <c r="C4" s="124"/>
      <c r="D4" s="124"/>
      <c r="E4" s="124"/>
      <c r="F4" s="124"/>
      <c r="G4" s="124"/>
      <c r="H4" s="124"/>
      <c r="I4" s="124"/>
    </row>
    <row r="5" spans="1:9">
      <c r="A5" s="78"/>
      <c r="B5" s="78"/>
      <c r="C5" s="78"/>
      <c r="D5" s="78"/>
      <c r="E5" s="78"/>
      <c r="F5" s="78"/>
      <c r="G5" s="78"/>
      <c r="H5" s="78"/>
      <c r="I5" s="78"/>
    </row>
    <row r="6" spans="1:9">
      <c r="A6" s="191" t="s">
        <v>124</v>
      </c>
      <c r="B6" s="126"/>
      <c r="C6" s="126"/>
      <c r="D6" s="126"/>
      <c r="E6" s="126"/>
      <c r="F6" s="126"/>
      <c r="G6" s="126"/>
      <c r="H6" s="126"/>
      <c r="I6" s="127"/>
    </row>
    <row r="7" spans="1:9">
      <c r="A7" s="10" t="s">
        <v>5</v>
      </c>
      <c r="B7" s="125" t="s">
        <v>123</v>
      </c>
      <c r="C7" s="126"/>
      <c r="D7" s="126"/>
      <c r="E7" s="126"/>
      <c r="F7" s="126"/>
      <c r="G7" s="127"/>
      <c r="H7" s="192"/>
      <c r="I7" s="127"/>
    </row>
    <row r="8" spans="1:9">
      <c r="A8" s="10" t="s">
        <v>6</v>
      </c>
      <c r="B8" s="125" t="s">
        <v>122</v>
      </c>
      <c r="C8" s="126"/>
      <c r="D8" s="126"/>
      <c r="E8" s="126"/>
      <c r="F8" s="126"/>
      <c r="G8" s="127"/>
      <c r="H8" s="141" t="s">
        <v>153</v>
      </c>
      <c r="I8" s="127"/>
    </row>
    <row r="9" spans="1:9">
      <c r="A9" s="10" t="s">
        <v>7</v>
      </c>
      <c r="B9" s="125" t="s">
        <v>121</v>
      </c>
      <c r="C9" s="126"/>
      <c r="D9" s="126"/>
      <c r="E9" s="126"/>
      <c r="F9" s="126"/>
      <c r="G9" s="127"/>
      <c r="H9" s="193"/>
      <c r="I9" s="127"/>
    </row>
    <row r="10" spans="1:9">
      <c r="A10" s="10" t="s">
        <v>8</v>
      </c>
      <c r="B10" s="125" t="s">
        <v>120</v>
      </c>
      <c r="C10" s="126"/>
      <c r="D10" s="126"/>
      <c r="E10" s="126"/>
      <c r="F10" s="126"/>
      <c r="G10" s="127"/>
      <c r="H10" s="141">
        <v>20</v>
      </c>
      <c r="I10" s="127"/>
    </row>
    <row r="11" spans="1:9">
      <c r="A11" s="79"/>
      <c r="B11" s="78"/>
      <c r="C11" s="78"/>
      <c r="D11" s="78"/>
      <c r="E11" s="78"/>
      <c r="F11" s="78"/>
      <c r="G11" s="78"/>
      <c r="H11" s="79"/>
      <c r="I11" s="79"/>
    </row>
    <row r="12" spans="1:9">
      <c r="A12" s="191" t="s">
        <v>119</v>
      </c>
      <c r="B12" s="126"/>
      <c r="C12" s="126"/>
      <c r="D12" s="126"/>
      <c r="E12" s="132"/>
      <c r="F12" s="132"/>
      <c r="G12" s="132"/>
      <c r="H12" s="132"/>
      <c r="I12" s="156"/>
    </row>
    <row r="13" spans="1:9">
      <c r="A13" s="141" t="s">
        <v>9</v>
      </c>
      <c r="B13" s="127"/>
      <c r="C13" s="141" t="s">
        <v>10</v>
      </c>
      <c r="D13" s="126"/>
      <c r="E13" s="93" t="s">
        <v>207</v>
      </c>
      <c r="F13" s="93"/>
      <c r="G13" s="120" t="s">
        <v>208</v>
      </c>
      <c r="H13" s="120"/>
      <c r="I13" s="120"/>
    </row>
    <row r="14" spans="1:9">
      <c r="A14" s="141"/>
      <c r="B14" s="127"/>
      <c r="C14" s="141" t="s">
        <v>118</v>
      </c>
      <c r="D14" s="126"/>
      <c r="E14" s="119">
        <v>2</v>
      </c>
      <c r="F14" s="119"/>
      <c r="G14" s="119">
        <v>4</v>
      </c>
      <c r="H14" s="119"/>
      <c r="I14" s="119"/>
    </row>
    <row r="15" spans="1:9">
      <c r="A15" s="79"/>
      <c r="B15" s="78"/>
      <c r="C15" s="78"/>
      <c r="D15" s="78"/>
      <c r="E15" s="78"/>
      <c r="F15" s="78"/>
      <c r="G15" s="78"/>
      <c r="H15" s="79"/>
      <c r="I15" s="79"/>
    </row>
    <row r="16" spans="1:9">
      <c r="A16" s="191" t="s">
        <v>117</v>
      </c>
      <c r="B16" s="126"/>
      <c r="C16" s="126"/>
      <c r="D16" s="126"/>
      <c r="E16" s="126"/>
      <c r="F16" s="126"/>
      <c r="G16" s="126"/>
      <c r="H16" s="126"/>
      <c r="I16" s="127"/>
    </row>
    <row r="17" spans="1:10">
      <c r="A17" s="10">
        <v>1</v>
      </c>
      <c r="B17" s="125" t="s">
        <v>116</v>
      </c>
      <c r="C17" s="126"/>
      <c r="D17" s="126"/>
      <c r="E17" s="126"/>
      <c r="F17" s="126"/>
      <c r="G17" s="127"/>
      <c r="H17" s="129" t="s">
        <v>161</v>
      </c>
      <c r="I17" s="177"/>
    </row>
    <row r="18" spans="1:10">
      <c r="A18" s="10">
        <v>2</v>
      </c>
      <c r="B18" s="125" t="s">
        <v>11</v>
      </c>
      <c r="C18" s="126"/>
      <c r="D18" s="126"/>
      <c r="E18" s="126"/>
      <c r="F18" s="126"/>
      <c r="G18" s="127"/>
      <c r="H18" s="178" t="s">
        <v>159</v>
      </c>
      <c r="I18" s="127"/>
    </row>
    <row r="19" spans="1:10">
      <c r="A19" s="10">
        <v>3</v>
      </c>
      <c r="B19" s="125" t="s">
        <v>115</v>
      </c>
      <c r="C19" s="126"/>
      <c r="D19" s="126"/>
      <c r="E19" s="126"/>
      <c r="F19" s="126"/>
      <c r="G19" s="127"/>
      <c r="H19" s="179"/>
      <c r="I19" s="180"/>
    </row>
    <row r="20" spans="1:10">
      <c r="A20" s="10">
        <v>4</v>
      </c>
      <c r="B20" s="125" t="s">
        <v>114</v>
      </c>
      <c r="C20" s="126"/>
      <c r="D20" s="126"/>
      <c r="E20" s="126"/>
      <c r="F20" s="126"/>
      <c r="G20" s="127"/>
      <c r="H20" s="129" t="s">
        <v>162</v>
      </c>
      <c r="I20" s="177"/>
    </row>
    <row r="21" spans="1:10">
      <c r="A21" s="10">
        <v>5</v>
      </c>
      <c r="B21" s="125" t="s">
        <v>113</v>
      </c>
      <c r="C21" s="126"/>
      <c r="D21" s="126"/>
      <c r="E21" s="126"/>
      <c r="F21" s="126"/>
      <c r="G21" s="127"/>
      <c r="H21" s="181"/>
      <c r="I21" s="182"/>
    </row>
    <row r="22" spans="1:10">
      <c r="A22" s="175"/>
      <c r="B22" s="124"/>
      <c r="C22" s="124"/>
      <c r="D22" s="124"/>
      <c r="E22" s="124"/>
      <c r="F22" s="124"/>
      <c r="G22" s="124"/>
      <c r="H22" s="124"/>
      <c r="I22" s="124"/>
    </row>
    <row r="23" spans="1:10">
      <c r="A23" s="138" t="s">
        <v>112</v>
      </c>
      <c r="B23" s="126"/>
      <c r="C23" s="126"/>
      <c r="D23" s="126"/>
      <c r="E23" s="126"/>
      <c r="F23" s="126"/>
      <c r="G23" s="126"/>
      <c r="H23" s="126"/>
      <c r="I23" s="127"/>
    </row>
    <row r="24" spans="1:10">
      <c r="A24" s="11">
        <v>1</v>
      </c>
      <c r="B24" s="129" t="s">
        <v>111</v>
      </c>
      <c r="C24" s="126"/>
      <c r="D24" s="126"/>
      <c r="E24" s="126"/>
      <c r="F24" s="126"/>
      <c r="G24" s="127"/>
      <c r="H24" s="11" t="s">
        <v>12</v>
      </c>
      <c r="I24" s="11" t="s">
        <v>30</v>
      </c>
    </row>
    <row r="25" spans="1:10">
      <c r="A25" s="11" t="s">
        <v>5</v>
      </c>
      <c r="B25" s="125" t="s">
        <v>110</v>
      </c>
      <c r="C25" s="126"/>
      <c r="D25" s="126"/>
      <c r="E25" s="126"/>
      <c r="F25" s="126"/>
      <c r="G25" s="127"/>
      <c r="H25" s="49"/>
      <c r="I25" s="30"/>
    </row>
    <row r="26" spans="1:10">
      <c r="A26" s="11" t="s">
        <v>6</v>
      </c>
      <c r="B26" s="125" t="s">
        <v>190</v>
      </c>
      <c r="C26" s="126"/>
      <c r="D26" s="126"/>
      <c r="E26" s="126"/>
      <c r="F26" s="126"/>
      <c r="G26" s="127"/>
      <c r="H26" s="48"/>
      <c r="I26" s="30">
        <f>H26*I25/100</f>
        <v>0</v>
      </c>
      <c r="J26" s="47"/>
    </row>
    <row r="27" spans="1:10">
      <c r="A27" s="11" t="s">
        <v>7</v>
      </c>
      <c r="B27" s="125" t="s">
        <v>109</v>
      </c>
      <c r="C27" s="126"/>
      <c r="D27" s="126"/>
      <c r="E27" s="126"/>
      <c r="F27" s="126"/>
      <c r="G27" s="127"/>
      <c r="H27" s="34"/>
      <c r="I27" s="30">
        <f>H27*I25</f>
        <v>0</v>
      </c>
    </row>
    <row r="28" spans="1:10">
      <c r="A28" s="11" t="s">
        <v>8</v>
      </c>
      <c r="B28" s="125" t="s">
        <v>16</v>
      </c>
      <c r="C28" s="126"/>
      <c r="D28" s="126"/>
      <c r="E28" s="126"/>
      <c r="F28" s="126"/>
      <c r="G28" s="127"/>
      <c r="H28" s="34"/>
      <c r="I28" s="30">
        <v>0</v>
      </c>
    </row>
    <row r="29" spans="1:10">
      <c r="A29" s="11" t="s">
        <v>13</v>
      </c>
      <c r="B29" s="125" t="s">
        <v>17</v>
      </c>
      <c r="C29" s="126"/>
      <c r="D29" s="126"/>
      <c r="E29" s="126"/>
      <c r="F29" s="126"/>
      <c r="G29" s="127"/>
      <c r="H29" s="34"/>
      <c r="I29" s="30">
        <v>0</v>
      </c>
    </row>
    <row r="30" spans="1:10">
      <c r="A30" s="11" t="s">
        <v>14</v>
      </c>
      <c r="B30" s="176" t="s">
        <v>108</v>
      </c>
      <c r="C30" s="126"/>
      <c r="D30" s="126"/>
      <c r="E30" s="126"/>
      <c r="F30" s="126"/>
      <c r="G30" s="127"/>
      <c r="H30" s="46"/>
      <c r="I30" s="45">
        <f>H30*I25</f>
        <v>0</v>
      </c>
    </row>
    <row r="31" spans="1:10">
      <c r="A31" s="129" t="s">
        <v>107</v>
      </c>
      <c r="B31" s="126"/>
      <c r="C31" s="126"/>
      <c r="D31" s="126"/>
      <c r="E31" s="126"/>
      <c r="F31" s="126"/>
      <c r="G31" s="126"/>
      <c r="H31" s="127"/>
      <c r="I31" s="8">
        <f>TRUNC(SUM(I25:I30),2)</f>
        <v>0</v>
      </c>
    </row>
    <row r="32" spans="1:10">
      <c r="A32" s="167" t="s">
        <v>106</v>
      </c>
      <c r="B32" s="132"/>
      <c r="C32" s="132"/>
      <c r="D32" s="132"/>
      <c r="E32" s="132"/>
      <c r="F32" s="132"/>
      <c r="G32" s="132"/>
      <c r="H32" s="132"/>
      <c r="I32" s="132"/>
    </row>
    <row r="33" spans="1:25">
      <c r="A33" s="43"/>
      <c r="B33" s="43"/>
      <c r="C33" s="43"/>
      <c r="D33" s="43"/>
      <c r="E33" s="43"/>
      <c r="F33" s="43"/>
      <c r="G33" s="43"/>
      <c r="H33" s="43"/>
      <c r="I33" s="44"/>
    </row>
    <row r="34" spans="1:25">
      <c r="A34" s="43"/>
      <c r="B34" s="43"/>
      <c r="C34" s="43"/>
      <c r="D34" s="43"/>
      <c r="E34" s="43"/>
      <c r="F34" s="43"/>
      <c r="G34" s="43"/>
      <c r="H34" s="43"/>
      <c r="I34" s="12"/>
    </row>
    <row r="35" spans="1:25">
      <c r="A35" s="138" t="s">
        <v>105</v>
      </c>
      <c r="B35" s="126"/>
      <c r="C35" s="126"/>
      <c r="D35" s="126"/>
      <c r="E35" s="126"/>
      <c r="F35" s="126"/>
      <c r="G35" s="126"/>
      <c r="H35" s="126"/>
      <c r="I35" s="127"/>
      <c r="K35" s="121" t="s">
        <v>137</v>
      </c>
      <c r="L35" s="121"/>
      <c r="M35" s="121"/>
      <c r="N35" s="121"/>
    </row>
    <row r="36" spans="1:25">
      <c r="A36" s="129" t="s">
        <v>104</v>
      </c>
      <c r="B36" s="126"/>
      <c r="C36" s="126"/>
      <c r="D36" s="126"/>
      <c r="E36" s="126"/>
      <c r="F36" s="126"/>
      <c r="G36" s="127"/>
      <c r="H36" s="11" t="s">
        <v>12</v>
      </c>
      <c r="I36" s="11" t="s">
        <v>30</v>
      </c>
      <c r="K36" s="121" t="s">
        <v>138</v>
      </c>
      <c r="L36" s="121"/>
      <c r="M36" s="121"/>
      <c r="N36" s="121"/>
    </row>
    <row r="37" spans="1:25">
      <c r="A37" s="11" t="s">
        <v>5</v>
      </c>
      <c r="B37" s="125" t="s">
        <v>103</v>
      </c>
      <c r="C37" s="126"/>
      <c r="D37" s="126"/>
      <c r="E37" s="126"/>
      <c r="F37" s="126"/>
      <c r="G37" s="127"/>
      <c r="H37" s="27"/>
      <c r="I37" s="41">
        <f>$I$31*H37</f>
        <v>0</v>
      </c>
      <c r="K37" s="74" t="s">
        <v>139</v>
      </c>
      <c r="L37" s="195" t="s">
        <v>140</v>
      </c>
      <c r="M37" s="196"/>
      <c r="N37" s="197"/>
    </row>
    <row r="38" spans="1:25">
      <c r="A38" s="11" t="s">
        <v>6</v>
      </c>
      <c r="B38" s="125" t="s">
        <v>102</v>
      </c>
      <c r="C38" s="126"/>
      <c r="D38" s="126"/>
      <c r="E38" s="126"/>
      <c r="F38" s="126"/>
      <c r="G38" s="127"/>
      <c r="H38" s="27"/>
      <c r="I38" s="41">
        <f>$I$31*H38</f>
        <v>0</v>
      </c>
      <c r="K38" s="60" t="s">
        <v>141</v>
      </c>
      <c r="L38" s="194">
        <v>8.3299999999999999E-2</v>
      </c>
      <c r="M38" s="194"/>
      <c r="N38" s="194"/>
    </row>
    <row r="39" spans="1:25">
      <c r="A39" s="11"/>
      <c r="B39" s="129" t="s">
        <v>127</v>
      </c>
      <c r="C39" s="147"/>
      <c r="D39" s="147"/>
      <c r="E39" s="147"/>
      <c r="F39" s="147"/>
      <c r="G39" s="148"/>
      <c r="H39" s="29">
        <f>H37+H38</f>
        <v>0</v>
      </c>
      <c r="I39" s="41">
        <f>I37+I38</f>
        <v>0</v>
      </c>
      <c r="K39" s="60" t="s">
        <v>142</v>
      </c>
      <c r="L39" s="194">
        <v>0.121</v>
      </c>
      <c r="M39" s="194"/>
      <c r="N39" s="194"/>
    </row>
    <row r="40" spans="1:25">
      <c r="A40" s="39" t="s">
        <v>7</v>
      </c>
      <c r="B40" s="125" t="s">
        <v>101</v>
      </c>
      <c r="C40" s="126"/>
      <c r="D40" s="126"/>
      <c r="E40" s="126"/>
      <c r="F40" s="126"/>
      <c r="G40" s="127"/>
      <c r="H40" s="82"/>
      <c r="I40" s="41">
        <f>TRUNC((H40*I39),2)</f>
        <v>0</v>
      </c>
      <c r="K40" s="60" t="s">
        <v>143</v>
      </c>
      <c r="L40" s="80">
        <v>7.3899999999999993E-2</v>
      </c>
      <c r="M40" s="80">
        <v>7.5999999999999998E-2</v>
      </c>
      <c r="N40" s="80">
        <v>7.8200000000000006E-2</v>
      </c>
    </row>
    <row r="41" spans="1:25" ht="22.5" customHeight="1">
      <c r="A41" s="129" t="s">
        <v>100</v>
      </c>
      <c r="B41" s="126"/>
      <c r="C41" s="126"/>
      <c r="D41" s="126"/>
      <c r="E41" s="126"/>
      <c r="F41" s="126"/>
      <c r="G41" s="127"/>
      <c r="H41" s="33">
        <f>SUM(H39+H40)</f>
        <v>0</v>
      </c>
      <c r="I41" s="52">
        <f>TRUNC(SUM(I39:I40),2)</f>
        <v>0</v>
      </c>
      <c r="K41" s="198" t="s">
        <v>144</v>
      </c>
      <c r="L41" s="198"/>
      <c r="M41" s="198"/>
      <c r="N41" s="198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ht="24" customHeight="1">
      <c r="A42" s="149" t="s">
        <v>99</v>
      </c>
      <c r="B42" s="168"/>
      <c r="C42" s="168"/>
      <c r="D42" s="168"/>
      <c r="E42" s="168"/>
      <c r="F42" s="168"/>
      <c r="G42" s="168"/>
      <c r="H42" s="168"/>
      <c r="I42" s="168"/>
    </row>
    <row r="43" spans="1:25" ht="21.75" customHeight="1">
      <c r="A43" s="150" t="s">
        <v>98</v>
      </c>
      <c r="B43" s="124"/>
      <c r="C43" s="124"/>
      <c r="D43" s="124"/>
      <c r="E43" s="124"/>
      <c r="F43" s="124"/>
      <c r="G43" s="124"/>
      <c r="H43" s="124"/>
      <c r="I43" s="124"/>
    </row>
    <row r="44" spans="1:25" ht="36" customHeight="1">
      <c r="A44" s="150" t="s">
        <v>97</v>
      </c>
      <c r="B44" s="124"/>
      <c r="C44" s="124"/>
      <c r="D44" s="124"/>
      <c r="E44" s="124"/>
      <c r="F44" s="124"/>
      <c r="G44" s="124"/>
      <c r="H44" s="124"/>
      <c r="I44" s="124"/>
    </row>
    <row r="45" spans="1:25" ht="33" customHeight="1">
      <c r="A45" s="150" t="s">
        <v>96</v>
      </c>
      <c r="B45" s="124"/>
      <c r="C45" s="124"/>
      <c r="D45" s="124"/>
      <c r="E45" s="124"/>
      <c r="F45" s="124"/>
      <c r="G45" s="124"/>
      <c r="H45" s="124"/>
      <c r="I45" s="124"/>
    </row>
    <row r="46" spans="1:25">
      <c r="A46" s="155" t="s">
        <v>95</v>
      </c>
      <c r="B46" s="126"/>
      <c r="C46" s="126"/>
      <c r="D46" s="126"/>
      <c r="E46" s="126"/>
      <c r="F46" s="126"/>
      <c r="G46" s="127"/>
      <c r="H46" s="40" t="s">
        <v>12</v>
      </c>
      <c r="I46" s="40" t="s">
        <v>30</v>
      </c>
    </row>
    <row r="47" spans="1:25">
      <c r="A47" s="11" t="s">
        <v>5</v>
      </c>
      <c r="B47" s="125" t="s">
        <v>4</v>
      </c>
      <c r="C47" s="126"/>
      <c r="D47" s="126"/>
      <c r="E47" s="126"/>
      <c r="F47" s="126"/>
      <c r="G47" s="127"/>
      <c r="H47" s="27"/>
      <c r="I47" s="41">
        <f>($I$31)*H47</f>
        <v>0</v>
      </c>
      <c r="K47" s="121" t="s">
        <v>145</v>
      </c>
      <c r="L47" s="121"/>
      <c r="M47" s="121"/>
      <c r="N47" s="121"/>
    </row>
    <row r="48" spans="1:25">
      <c r="A48" s="11" t="s">
        <v>6</v>
      </c>
      <c r="B48" s="125" t="s">
        <v>2</v>
      </c>
      <c r="C48" s="126"/>
      <c r="D48" s="132"/>
      <c r="E48" s="132"/>
      <c r="F48" s="132"/>
      <c r="G48" s="156"/>
      <c r="H48" s="27"/>
      <c r="I48" s="41">
        <f>($I$31)*H48</f>
        <v>0</v>
      </c>
      <c r="K48" s="121" t="s">
        <v>146</v>
      </c>
      <c r="L48" s="121"/>
      <c r="M48" s="121"/>
      <c r="N48" s="121"/>
    </row>
    <row r="49" spans="1:14">
      <c r="A49" s="11" t="s">
        <v>7</v>
      </c>
      <c r="B49" s="169" t="s">
        <v>94</v>
      </c>
      <c r="C49" s="170"/>
      <c r="D49" s="173" t="s">
        <v>218</v>
      </c>
      <c r="E49" s="173"/>
      <c r="F49" s="173"/>
      <c r="G49" s="173"/>
      <c r="H49" s="108"/>
      <c r="I49" s="157">
        <f>H49*H50*I31</f>
        <v>0</v>
      </c>
      <c r="K49" s="74" t="s">
        <v>139</v>
      </c>
      <c r="L49" s="195" t="s">
        <v>140</v>
      </c>
      <c r="M49" s="196"/>
      <c r="N49" s="197"/>
    </row>
    <row r="50" spans="1:14">
      <c r="A50" s="11"/>
      <c r="B50" s="171"/>
      <c r="C50" s="172"/>
      <c r="D50" s="174" t="s">
        <v>219</v>
      </c>
      <c r="E50" s="174"/>
      <c r="F50" s="174"/>
      <c r="G50" s="174"/>
      <c r="H50" s="109"/>
      <c r="I50" s="158"/>
      <c r="K50" s="59" t="s">
        <v>4</v>
      </c>
      <c r="L50" s="187">
        <v>0.2</v>
      </c>
      <c r="M50" s="187"/>
      <c r="N50" s="187"/>
    </row>
    <row r="51" spans="1:14">
      <c r="A51" s="11" t="s">
        <v>8</v>
      </c>
      <c r="B51" s="125" t="s">
        <v>93</v>
      </c>
      <c r="C51" s="126"/>
      <c r="D51" s="140"/>
      <c r="E51" s="140"/>
      <c r="F51" s="140"/>
      <c r="G51" s="159"/>
      <c r="H51" s="27"/>
      <c r="I51" s="41">
        <f>($I$31)*H51</f>
        <v>0</v>
      </c>
      <c r="K51" s="59" t="s">
        <v>2</v>
      </c>
      <c r="L51" s="187">
        <v>2.5000000000000001E-2</v>
      </c>
      <c r="M51" s="187"/>
      <c r="N51" s="187"/>
    </row>
    <row r="52" spans="1:14">
      <c r="A52" s="11" t="s">
        <v>13</v>
      </c>
      <c r="B52" s="125" t="s">
        <v>92</v>
      </c>
      <c r="C52" s="126"/>
      <c r="D52" s="126"/>
      <c r="E52" s="126"/>
      <c r="F52" s="126"/>
      <c r="G52" s="127"/>
      <c r="H52" s="27"/>
      <c r="I52" s="41">
        <f>($I$31)*H52</f>
        <v>0</v>
      </c>
      <c r="K52" s="59" t="s">
        <v>93</v>
      </c>
      <c r="L52" s="184">
        <v>1.4999999999999999E-2</v>
      </c>
      <c r="M52" s="185"/>
      <c r="N52" s="186"/>
    </row>
    <row r="53" spans="1:14">
      <c r="A53" s="11" t="s">
        <v>14</v>
      </c>
      <c r="B53" s="125" t="s">
        <v>0</v>
      </c>
      <c r="C53" s="126"/>
      <c r="D53" s="126"/>
      <c r="E53" s="126"/>
      <c r="F53" s="126"/>
      <c r="G53" s="127"/>
      <c r="H53" s="27"/>
      <c r="I53" s="41">
        <f>($I$31)*H53</f>
        <v>0</v>
      </c>
      <c r="J53" s="42"/>
      <c r="K53" s="59" t="s">
        <v>147</v>
      </c>
      <c r="L53" s="184">
        <v>0.01</v>
      </c>
      <c r="M53" s="185"/>
      <c r="N53" s="186"/>
    </row>
    <row r="54" spans="1:14">
      <c r="A54" s="11" t="s">
        <v>15</v>
      </c>
      <c r="B54" s="125" t="s">
        <v>3</v>
      </c>
      <c r="C54" s="126"/>
      <c r="D54" s="126"/>
      <c r="E54" s="126"/>
      <c r="F54" s="126"/>
      <c r="G54" s="127"/>
      <c r="H54" s="27"/>
      <c r="I54" s="41">
        <f>($I$31)*H54</f>
        <v>0</v>
      </c>
      <c r="J54" s="28"/>
      <c r="K54" s="59" t="s">
        <v>0</v>
      </c>
      <c r="L54" s="184">
        <v>6.0000000000000001E-3</v>
      </c>
      <c r="M54" s="185"/>
      <c r="N54" s="186"/>
    </row>
    <row r="55" spans="1:14">
      <c r="A55" s="11" t="s">
        <v>25</v>
      </c>
      <c r="B55" s="125" t="s">
        <v>1</v>
      </c>
      <c r="C55" s="126"/>
      <c r="D55" s="126"/>
      <c r="E55" s="126"/>
      <c r="F55" s="126"/>
      <c r="G55" s="127"/>
      <c r="H55" s="27"/>
      <c r="I55" s="41">
        <f>($I$31)*H55</f>
        <v>0</v>
      </c>
      <c r="J55" s="28"/>
      <c r="K55" s="59" t="s">
        <v>3</v>
      </c>
      <c r="L55" s="184">
        <v>2E-3</v>
      </c>
      <c r="M55" s="185"/>
      <c r="N55" s="186"/>
    </row>
    <row r="56" spans="1:14">
      <c r="A56" s="160" t="s">
        <v>91</v>
      </c>
      <c r="B56" s="132"/>
      <c r="C56" s="132"/>
      <c r="D56" s="132"/>
      <c r="E56" s="132"/>
      <c r="F56" s="132"/>
      <c r="G56" s="156"/>
      <c r="H56" s="66">
        <f>SUM(H47:H48,H51:H55)+J49</f>
        <v>0</v>
      </c>
      <c r="I56" s="67">
        <f>TRUNC(SUM(I47:I55),2)</f>
        <v>0</v>
      </c>
      <c r="J56" s="28"/>
      <c r="K56" s="59" t="s">
        <v>1</v>
      </c>
      <c r="L56" s="187">
        <v>0.08</v>
      </c>
      <c r="M56" s="187"/>
      <c r="N56" s="187"/>
    </row>
    <row r="57" spans="1:14">
      <c r="A57" s="161"/>
      <c r="B57" s="161"/>
      <c r="C57" s="161"/>
      <c r="D57" s="161"/>
      <c r="E57" s="161"/>
      <c r="F57" s="161"/>
      <c r="G57" s="161"/>
      <c r="H57" s="161"/>
      <c r="I57" s="161"/>
      <c r="J57" s="28"/>
      <c r="K57" s="65"/>
      <c r="L57" s="70"/>
      <c r="M57" s="70"/>
      <c r="N57" s="70"/>
    </row>
    <row r="58" spans="1:14" s="89" customFormat="1">
      <c r="A58" s="162" t="s">
        <v>90</v>
      </c>
      <c r="B58" s="163"/>
      <c r="C58" s="163"/>
      <c r="D58" s="163"/>
      <c r="E58" s="163"/>
      <c r="F58" s="163"/>
      <c r="G58" s="164"/>
      <c r="H58" s="68" t="s">
        <v>89</v>
      </c>
      <c r="I58" s="69" t="s">
        <v>30</v>
      </c>
      <c r="J58" s="28"/>
      <c r="K58" s="64"/>
      <c r="L58" s="183"/>
      <c r="M58" s="183"/>
      <c r="N58" s="183"/>
    </row>
    <row r="59" spans="1:14" s="89" customFormat="1">
      <c r="A59" s="11" t="s">
        <v>5</v>
      </c>
      <c r="B59" s="136" t="s">
        <v>88</v>
      </c>
      <c r="C59" s="165"/>
      <c r="D59" s="165"/>
      <c r="E59" s="165"/>
      <c r="F59" s="165"/>
      <c r="G59" s="166"/>
      <c r="H59" s="38"/>
      <c r="I59" s="37">
        <v>0</v>
      </c>
      <c r="J59" s="28"/>
      <c r="K59" s="107"/>
      <c r="L59" s="107"/>
      <c r="M59" s="107"/>
      <c r="N59" s="107"/>
    </row>
    <row r="60" spans="1:14" s="89" customFormat="1">
      <c r="A60" s="11" t="s">
        <v>6</v>
      </c>
      <c r="B60" s="136" t="s">
        <v>87</v>
      </c>
      <c r="C60" s="126"/>
      <c r="D60" s="126"/>
      <c r="E60" s="126"/>
      <c r="F60" s="126"/>
      <c r="G60" s="127"/>
      <c r="H60" s="38"/>
      <c r="I60" s="37">
        <f>TRUNC((H60*13),2)</f>
        <v>0</v>
      </c>
      <c r="K60" s="107"/>
      <c r="L60" s="107"/>
      <c r="M60" s="107"/>
      <c r="N60" s="107"/>
    </row>
    <row r="61" spans="1:14">
      <c r="A61" s="129" t="s">
        <v>86</v>
      </c>
      <c r="B61" s="147"/>
      <c r="C61" s="147"/>
      <c r="D61" s="147"/>
      <c r="E61" s="147"/>
      <c r="F61" s="147"/>
      <c r="G61" s="147"/>
      <c r="H61" s="148"/>
      <c r="I61" s="8">
        <f>TRUNC(SUM(I59:I60),2)</f>
        <v>0</v>
      </c>
    </row>
    <row r="62" spans="1:14">
      <c r="A62" s="149" t="s">
        <v>85</v>
      </c>
      <c r="B62" s="132"/>
      <c r="C62" s="132"/>
      <c r="D62" s="132"/>
      <c r="E62" s="132"/>
      <c r="F62" s="132"/>
      <c r="G62" s="132"/>
      <c r="H62" s="132"/>
      <c r="I62" s="132"/>
      <c r="K62" s="51"/>
    </row>
    <row r="63" spans="1:14">
      <c r="A63" s="150" t="s">
        <v>84</v>
      </c>
      <c r="B63" s="124"/>
      <c r="C63" s="124"/>
      <c r="D63" s="124"/>
      <c r="E63" s="124"/>
      <c r="F63" s="124"/>
      <c r="G63" s="124"/>
      <c r="H63" s="124"/>
      <c r="I63" s="124"/>
    </row>
    <row r="64" spans="1:14">
      <c r="A64" s="151" t="s">
        <v>126</v>
      </c>
      <c r="B64" s="152"/>
      <c r="C64" s="152"/>
      <c r="D64" s="152"/>
      <c r="E64" s="152"/>
      <c r="F64" s="152"/>
      <c r="G64" s="152"/>
      <c r="H64" s="152"/>
      <c r="I64" s="152"/>
    </row>
    <row r="65" spans="1:14">
      <c r="A65" s="153" t="s">
        <v>125</v>
      </c>
      <c r="B65" s="152"/>
      <c r="C65" s="152"/>
      <c r="D65" s="152"/>
      <c r="E65" s="152"/>
      <c r="F65" s="152"/>
      <c r="G65" s="152"/>
      <c r="H65" s="152"/>
      <c r="I65" s="152"/>
    </row>
    <row r="66" spans="1:14">
      <c r="A66" s="154"/>
      <c r="B66" s="140"/>
      <c r="C66" s="140"/>
      <c r="D66" s="140"/>
      <c r="E66" s="140"/>
      <c r="F66" s="140"/>
      <c r="G66" s="140"/>
      <c r="H66" s="140"/>
      <c r="I66" s="140"/>
    </row>
    <row r="67" spans="1:14">
      <c r="A67" s="138" t="s">
        <v>83</v>
      </c>
      <c r="B67" s="126"/>
      <c r="C67" s="126"/>
      <c r="D67" s="126"/>
      <c r="E67" s="126"/>
      <c r="F67" s="126"/>
      <c r="G67" s="126"/>
      <c r="H67" s="126"/>
      <c r="I67" s="127"/>
    </row>
    <row r="68" spans="1:14">
      <c r="A68" s="129" t="s">
        <v>82</v>
      </c>
      <c r="B68" s="126"/>
      <c r="C68" s="126"/>
      <c r="D68" s="126"/>
      <c r="E68" s="126"/>
      <c r="F68" s="126"/>
      <c r="G68" s="126"/>
      <c r="H68" s="127"/>
      <c r="I68" s="11" t="s">
        <v>30</v>
      </c>
    </row>
    <row r="69" spans="1:14">
      <c r="A69" s="11" t="s">
        <v>18</v>
      </c>
      <c r="B69" s="125" t="s">
        <v>19</v>
      </c>
      <c r="C69" s="126"/>
      <c r="D69" s="126"/>
      <c r="E69" s="126"/>
      <c r="F69" s="126"/>
      <c r="G69" s="126"/>
      <c r="H69" s="127"/>
      <c r="I69" s="9">
        <f>I41</f>
        <v>0</v>
      </c>
    </row>
    <row r="70" spans="1:14">
      <c r="A70" s="11" t="s">
        <v>24</v>
      </c>
      <c r="B70" s="125" t="s">
        <v>81</v>
      </c>
      <c r="C70" s="126"/>
      <c r="D70" s="126"/>
      <c r="E70" s="126"/>
      <c r="F70" s="126"/>
      <c r="G70" s="126"/>
      <c r="H70" s="127"/>
      <c r="I70" s="9">
        <f>I56</f>
        <v>0</v>
      </c>
    </row>
    <row r="71" spans="1:14">
      <c r="A71" s="11" t="s">
        <v>80</v>
      </c>
      <c r="B71" s="125" t="s">
        <v>79</v>
      </c>
      <c r="C71" s="126"/>
      <c r="D71" s="126"/>
      <c r="E71" s="126"/>
      <c r="F71" s="126"/>
      <c r="G71" s="126"/>
      <c r="H71" s="127"/>
      <c r="I71" s="9">
        <f>I61</f>
        <v>0</v>
      </c>
    </row>
    <row r="72" spans="1:14">
      <c r="A72" s="129" t="s">
        <v>78</v>
      </c>
      <c r="B72" s="126"/>
      <c r="C72" s="126"/>
      <c r="D72" s="126"/>
      <c r="E72" s="126"/>
      <c r="F72" s="126"/>
      <c r="G72" s="126"/>
      <c r="H72" s="127"/>
      <c r="I72" s="8">
        <f>TRUNC(SUM(I69:I71),2)</f>
        <v>0</v>
      </c>
      <c r="K72" s="110" t="s">
        <v>217</v>
      </c>
      <c r="L72" s="111"/>
      <c r="M72" s="111"/>
      <c r="N72" s="112"/>
    </row>
    <row r="73" spans="1:14">
      <c r="A73" s="36"/>
      <c r="B73" s="36"/>
      <c r="C73" s="36"/>
      <c r="D73" s="36"/>
      <c r="E73" s="36"/>
      <c r="F73" s="36"/>
      <c r="G73" s="36"/>
      <c r="H73" s="36"/>
      <c r="I73" s="35"/>
      <c r="K73" s="113"/>
      <c r="L73" s="114"/>
      <c r="M73" s="114"/>
      <c r="N73" s="115"/>
    </row>
    <row r="74" spans="1:14">
      <c r="A74" s="138" t="s">
        <v>77</v>
      </c>
      <c r="B74" s="126"/>
      <c r="C74" s="126"/>
      <c r="D74" s="126"/>
      <c r="E74" s="126"/>
      <c r="F74" s="126"/>
      <c r="G74" s="126"/>
      <c r="H74" s="126"/>
      <c r="I74" s="127"/>
      <c r="K74" s="113"/>
      <c r="L74" s="114"/>
      <c r="M74" s="114"/>
      <c r="N74" s="115"/>
    </row>
    <row r="75" spans="1:14">
      <c r="A75" s="11">
        <v>3</v>
      </c>
      <c r="B75" s="129" t="s">
        <v>76</v>
      </c>
      <c r="C75" s="126"/>
      <c r="D75" s="126"/>
      <c r="E75" s="126"/>
      <c r="F75" s="126"/>
      <c r="G75" s="127"/>
      <c r="H75" s="11" t="s">
        <v>12</v>
      </c>
      <c r="I75" s="11" t="s">
        <v>30</v>
      </c>
      <c r="K75" s="113"/>
      <c r="L75" s="114"/>
      <c r="M75" s="114"/>
      <c r="N75" s="115"/>
    </row>
    <row r="76" spans="1:14">
      <c r="A76" s="11" t="s">
        <v>5</v>
      </c>
      <c r="B76" s="125" t="s">
        <v>75</v>
      </c>
      <c r="C76" s="126"/>
      <c r="D76" s="126"/>
      <c r="E76" s="126"/>
      <c r="F76" s="126"/>
      <c r="G76" s="127"/>
      <c r="H76" s="82"/>
      <c r="I76" s="9">
        <f t="shared" ref="I76:I81" si="0">$I$31*H76</f>
        <v>0</v>
      </c>
      <c r="K76" s="113"/>
      <c r="L76" s="114"/>
      <c r="M76" s="114"/>
      <c r="N76" s="115"/>
    </row>
    <row r="77" spans="1:14" ht="15" customHeight="1">
      <c r="A77" s="11" t="s">
        <v>6</v>
      </c>
      <c r="B77" s="125" t="s">
        <v>74</v>
      </c>
      <c r="C77" s="126"/>
      <c r="D77" s="126"/>
      <c r="E77" s="126"/>
      <c r="F77" s="126"/>
      <c r="G77" s="127"/>
      <c r="H77" s="82"/>
      <c r="I77" s="9">
        <f t="shared" si="0"/>
        <v>0</v>
      </c>
      <c r="K77" s="116"/>
      <c r="L77" s="117"/>
      <c r="M77" s="117"/>
      <c r="N77" s="118"/>
    </row>
    <row r="78" spans="1:14">
      <c r="A78" s="11" t="s">
        <v>7</v>
      </c>
      <c r="B78" s="125" t="s">
        <v>192</v>
      </c>
      <c r="C78" s="126"/>
      <c r="D78" s="126"/>
      <c r="E78" s="126"/>
      <c r="F78" s="126"/>
      <c r="G78" s="127"/>
      <c r="H78" s="105"/>
      <c r="I78" s="9">
        <f t="shared" si="0"/>
        <v>0</v>
      </c>
      <c r="J78" s="51"/>
      <c r="K78" s="121" t="s">
        <v>148</v>
      </c>
      <c r="L78" s="121"/>
      <c r="M78" s="121"/>
      <c r="N78" s="121"/>
    </row>
    <row r="79" spans="1:14">
      <c r="A79" s="11" t="s">
        <v>8</v>
      </c>
      <c r="B79" s="125" t="s">
        <v>73</v>
      </c>
      <c r="C79" s="126"/>
      <c r="D79" s="126"/>
      <c r="E79" s="126"/>
      <c r="F79" s="126"/>
      <c r="G79" s="127"/>
      <c r="H79" s="82"/>
      <c r="I79" s="9">
        <f t="shared" si="0"/>
        <v>0</v>
      </c>
      <c r="K79" s="122" t="s">
        <v>149</v>
      </c>
      <c r="L79" s="122"/>
      <c r="M79" s="122"/>
      <c r="N79" s="122"/>
    </row>
    <row r="80" spans="1:14">
      <c r="A80" s="11" t="s">
        <v>13</v>
      </c>
      <c r="B80" s="125" t="s">
        <v>72</v>
      </c>
      <c r="C80" s="126"/>
      <c r="D80" s="126"/>
      <c r="E80" s="126"/>
      <c r="F80" s="126"/>
      <c r="G80" s="127"/>
      <c r="H80" s="82"/>
      <c r="I80" s="9">
        <f>$I$31*H80</f>
        <v>0</v>
      </c>
    </row>
    <row r="81" spans="1:14">
      <c r="A81" s="11" t="s">
        <v>14</v>
      </c>
      <c r="B81" s="125" t="s">
        <v>191</v>
      </c>
      <c r="C81" s="126"/>
      <c r="D81" s="126"/>
      <c r="E81" s="126"/>
      <c r="F81" s="126"/>
      <c r="G81" s="127"/>
      <c r="H81" s="34"/>
      <c r="I81" s="9">
        <f t="shared" si="0"/>
        <v>0</v>
      </c>
      <c r="J81" s="51"/>
    </row>
    <row r="82" spans="1:14">
      <c r="A82" s="129" t="s">
        <v>71</v>
      </c>
      <c r="B82" s="126"/>
      <c r="C82" s="126"/>
      <c r="D82" s="126"/>
      <c r="E82" s="126"/>
      <c r="F82" s="126"/>
      <c r="G82" s="127"/>
      <c r="H82" s="33">
        <f>TRUNC(SUM(H76:H81),2)</f>
        <v>0</v>
      </c>
      <c r="I82" s="8">
        <f>TRUNC(SUM(I76:I81),2)</f>
        <v>0</v>
      </c>
    </row>
    <row r="83" spans="1:14">
      <c r="A83" s="129"/>
      <c r="B83" s="126"/>
      <c r="C83" s="126"/>
      <c r="D83" s="126"/>
      <c r="E83" s="126"/>
      <c r="F83" s="126"/>
      <c r="G83" s="126"/>
      <c r="H83" s="126"/>
      <c r="I83" s="126"/>
    </row>
    <row r="84" spans="1:14">
      <c r="A84" s="138" t="s">
        <v>70</v>
      </c>
      <c r="B84" s="126"/>
      <c r="C84" s="126"/>
      <c r="D84" s="126"/>
      <c r="E84" s="126"/>
      <c r="F84" s="126"/>
      <c r="G84" s="126"/>
      <c r="H84" s="126"/>
      <c r="I84" s="127"/>
    </row>
    <row r="85" spans="1:14">
      <c r="A85" s="146" t="s">
        <v>69</v>
      </c>
      <c r="B85" s="126"/>
      <c r="C85" s="126"/>
      <c r="D85" s="126"/>
      <c r="E85" s="126"/>
      <c r="F85" s="126"/>
      <c r="G85" s="127"/>
      <c r="H85" s="32" t="s">
        <v>12</v>
      </c>
      <c r="I85" s="32" t="s">
        <v>30</v>
      </c>
      <c r="L85" s="65"/>
      <c r="M85" s="65"/>
      <c r="N85" s="65"/>
    </row>
    <row r="86" spans="1:14">
      <c r="A86" s="11" t="s">
        <v>5</v>
      </c>
      <c r="B86" s="125" t="s">
        <v>68</v>
      </c>
      <c r="C86" s="126"/>
      <c r="D86" s="126"/>
      <c r="E86" s="126"/>
      <c r="F86" s="126"/>
      <c r="G86" s="127"/>
      <c r="H86" s="82"/>
      <c r="I86" s="9">
        <f t="shared" ref="I86:I91" si="1">$I$31*H86</f>
        <v>0</v>
      </c>
      <c r="L86" s="71"/>
      <c r="M86" s="71"/>
      <c r="N86" s="71"/>
    </row>
    <row r="87" spans="1:14" ht="12.75" customHeight="1">
      <c r="A87" s="11" t="s">
        <v>6</v>
      </c>
      <c r="B87" s="125" t="s">
        <v>67</v>
      </c>
      <c r="C87" s="126"/>
      <c r="D87" s="126"/>
      <c r="E87" s="126"/>
      <c r="F87" s="126"/>
      <c r="G87" s="127"/>
      <c r="H87" s="82"/>
      <c r="I87" s="9">
        <f>$I$31*H87</f>
        <v>0</v>
      </c>
    </row>
    <row r="88" spans="1:14">
      <c r="A88" s="11" t="s">
        <v>7</v>
      </c>
      <c r="B88" s="125" t="s">
        <v>66</v>
      </c>
      <c r="C88" s="126"/>
      <c r="D88" s="126"/>
      <c r="E88" s="126"/>
      <c r="F88" s="126"/>
      <c r="G88" s="127"/>
      <c r="H88" s="82"/>
      <c r="I88" s="9">
        <f t="shared" si="1"/>
        <v>0</v>
      </c>
    </row>
    <row r="89" spans="1:14">
      <c r="A89" s="11" t="s">
        <v>8</v>
      </c>
      <c r="B89" s="125" t="s">
        <v>65</v>
      </c>
      <c r="C89" s="126"/>
      <c r="D89" s="126"/>
      <c r="E89" s="126"/>
      <c r="F89" s="126"/>
      <c r="G89" s="127"/>
      <c r="H89" s="82"/>
      <c r="I89" s="9">
        <f t="shared" si="1"/>
        <v>0</v>
      </c>
      <c r="K89" s="143" t="s">
        <v>216</v>
      </c>
      <c r="L89" s="143"/>
      <c r="M89" s="143"/>
      <c r="N89" s="143"/>
    </row>
    <row r="90" spans="1:14">
      <c r="A90" s="11" t="s">
        <v>13</v>
      </c>
      <c r="B90" s="125" t="s">
        <v>64</v>
      </c>
      <c r="C90" s="126"/>
      <c r="D90" s="126"/>
      <c r="E90" s="126"/>
      <c r="F90" s="126"/>
      <c r="G90" s="127"/>
      <c r="H90" s="82"/>
      <c r="I90" s="9">
        <f t="shared" si="1"/>
        <v>0</v>
      </c>
      <c r="K90" s="143"/>
      <c r="L90" s="143"/>
      <c r="M90" s="143"/>
      <c r="N90" s="143"/>
    </row>
    <row r="91" spans="1:14">
      <c r="A91" s="11" t="s">
        <v>14</v>
      </c>
      <c r="B91" s="125" t="s">
        <v>63</v>
      </c>
      <c r="C91" s="126"/>
      <c r="D91" s="126"/>
      <c r="E91" s="126"/>
      <c r="F91" s="126"/>
      <c r="G91" s="127"/>
      <c r="H91" s="82"/>
      <c r="I91" s="9">
        <f t="shared" si="1"/>
        <v>0</v>
      </c>
      <c r="K91" s="143"/>
      <c r="L91" s="143"/>
      <c r="M91" s="143"/>
      <c r="N91" s="143"/>
    </row>
    <row r="92" spans="1:14">
      <c r="A92" s="129" t="s">
        <v>62</v>
      </c>
      <c r="B92" s="126"/>
      <c r="C92" s="126"/>
      <c r="D92" s="126"/>
      <c r="E92" s="126"/>
      <c r="F92" s="126"/>
      <c r="G92" s="127"/>
      <c r="H92" s="33">
        <f>SUM(H86:H91)</f>
        <v>0</v>
      </c>
      <c r="I92" s="8">
        <f>TRUNC(SUM(I86:I91),2)</f>
        <v>0</v>
      </c>
      <c r="K92" s="143"/>
      <c r="L92" s="143"/>
      <c r="M92" s="143"/>
      <c r="N92" s="143"/>
    </row>
    <row r="93" spans="1:14">
      <c r="A93" s="145"/>
      <c r="B93" s="126"/>
      <c r="C93" s="126"/>
      <c r="D93" s="126"/>
      <c r="E93" s="126"/>
      <c r="F93" s="126"/>
      <c r="G93" s="126"/>
      <c r="H93" s="126"/>
      <c r="I93" s="126"/>
    </row>
    <row r="94" spans="1:14">
      <c r="A94" s="146" t="s">
        <v>61</v>
      </c>
      <c r="B94" s="126"/>
      <c r="C94" s="126"/>
      <c r="D94" s="126"/>
      <c r="E94" s="126"/>
      <c r="F94" s="126"/>
      <c r="G94" s="127"/>
      <c r="H94" s="32" t="s">
        <v>12</v>
      </c>
      <c r="I94" s="32" t="s">
        <v>30</v>
      </c>
    </row>
    <row r="95" spans="1:14">
      <c r="A95" s="11" t="s">
        <v>5</v>
      </c>
      <c r="B95" s="125" t="s">
        <v>60</v>
      </c>
      <c r="C95" s="126"/>
      <c r="D95" s="126"/>
      <c r="E95" s="126"/>
      <c r="F95" s="126"/>
      <c r="G95" s="127"/>
      <c r="H95" s="27"/>
      <c r="I95" s="9">
        <f>$I$31*H95</f>
        <v>0</v>
      </c>
    </row>
    <row r="96" spans="1:14">
      <c r="A96" s="129" t="s">
        <v>59</v>
      </c>
      <c r="B96" s="126"/>
      <c r="C96" s="126"/>
      <c r="D96" s="126"/>
      <c r="E96" s="126"/>
      <c r="F96" s="126"/>
      <c r="G96" s="127"/>
      <c r="H96" s="29">
        <f>TRUNC(SUM(H95),4)</f>
        <v>0</v>
      </c>
      <c r="I96" s="8">
        <f>TRUNC(SUM(I95),2)</f>
        <v>0</v>
      </c>
    </row>
    <row r="97" spans="1:10">
      <c r="A97" s="139"/>
      <c r="B97" s="140"/>
      <c r="C97" s="140"/>
      <c r="D97" s="140"/>
      <c r="E97" s="140"/>
      <c r="F97" s="140"/>
      <c r="G97" s="140"/>
      <c r="H97" s="140"/>
      <c r="I97" s="140"/>
    </row>
    <row r="98" spans="1:10">
      <c r="A98" s="138" t="s">
        <v>58</v>
      </c>
      <c r="B98" s="126"/>
      <c r="C98" s="126"/>
      <c r="D98" s="126"/>
      <c r="E98" s="126"/>
      <c r="F98" s="126"/>
      <c r="G98" s="126"/>
      <c r="H98" s="126"/>
      <c r="I98" s="127"/>
    </row>
    <row r="99" spans="1:10">
      <c r="A99" s="129" t="s">
        <v>20</v>
      </c>
      <c r="B99" s="126"/>
      <c r="C99" s="126"/>
      <c r="D99" s="126"/>
      <c r="E99" s="126"/>
      <c r="F99" s="126"/>
      <c r="G99" s="126"/>
      <c r="H99" s="127"/>
      <c r="I99" s="11" t="s">
        <v>30</v>
      </c>
    </row>
    <row r="100" spans="1:10">
      <c r="A100" s="11" t="s">
        <v>21</v>
      </c>
      <c r="B100" s="141" t="s">
        <v>57</v>
      </c>
      <c r="C100" s="126"/>
      <c r="D100" s="126"/>
      <c r="E100" s="126"/>
      <c r="F100" s="126"/>
      <c r="G100" s="126"/>
      <c r="H100" s="127"/>
      <c r="I100" s="9">
        <f>I92</f>
        <v>0</v>
      </c>
      <c r="J100" s="28"/>
    </row>
    <row r="101" spans="1:10">
      <c r="A101" s="11" t="s">
        <v>56</v>
      </c>
      <c r="B101" s="141" t="s">
        <v>55</v>
      </c>
      <c r="C101" s="126"/>
      <c r="D101" s="126"/>
      <c r="E101" s="126"/>
      <c r="F101" s="126"/>
      <c r="G101" s="126"/>
      <c r="H101" s="127"/>
      <c r="I101" s="9">
        <f>I96</f>
        <v>0</v>
      </c>
      <c r="J101" s="28"/>
    </row>
    <row r="102" spans="1:10">
      <c r="A102" s="129" t="s">
        <v>54</v>
      </c>
      <c r="B102" s="126"/>
      <c r="C102" s="126"/>
      <c r="D102" s="126"/>
      <c r="E102" s="126"/>
      <c r="F102" s="126"/>
      <c r="G102" s="126"/>
      <c r="H102" s="127"/>
      <c r="I102" s="8">
        <f>TRUNC(SUM(I100:I101),2)</f>
        <v>0</v>
      </c>
      <c r="J102" s="28"/>
    </row>
    <row r="103" spans="1:10">
      <c r="A103" s="137"/>
      <c r="B103" s="132"/>
      <c r="C103" s="132"/>
      <c r="D103" s="132"/>
      <c r="E103" s="132"/>
      <c r="F103" s="132"/>
      <c r="G103" s="132"/>
      <c r="H103" s="132"/>
      <c r="I103" s="132"/>
      <c r="J103" s="28"/>
    </row>
    <row r="104" spans="1:10">
      <c r="A104" s="138" t="s">
        <v>53</v>
      </c>
      <c r="B104" s="126"/>
      <c r="C104" s="126"/>
      <c r="D104" s="126"/>
      <c r="E104" s="126"/>
      <c r="F104" s="126"/>
      <c r="G104" s="126"/>
      <c r="H104" s="126"/>
      <c r="I104" s="127"/>
      <c r="J104" s="28"/>
    </row>
    <row r="105" spans="1:10">
      <c r="A105" s="11">
        <v>5</v>
      </c>
      <c r="B105" s="129" t="s">
        <v>52</v>
      </c>
      <c r="C105" s="126"/>
      <c r="D105" s="126"/>
      <c r="E105" s="126"/>
      <c r="F105" s="126"/>
      <c r="G105" s="127"/>
      <c r="H105" s="11"/>
      <c r="I105" s="11" t="s">
        <v>30</v>
      </c>
    </row>
    <row r="106" spans="1:10">
      <c r="A106" s="11" t="s">
        <v>5</v>
      </c>
      <c r="B106" s="136" t="s">
        <v>51</v>
      </c>
      <c r="C106" s="126"/>
      <c r="D106" s="126"/>
      <c r="E106" s="126"/>
      <c r="F106" s="126"/>
      <c r="G106" s="127"/>
      <c r="H106" s="31"/>
      <c r="I106" s="87">
        <f>'Uniforme '!E10</f>
        <v>0</v>
      </c>
    </row>
    <row r="107" spans="1:10">
      <c r="A107" s="11" t="s">
        <v>6</v>
      </c>
      <c r="B107" s="136" t="s">
        <v>201</v>
      </c>
      <c r="C107" s="126"/>
      <c r="D107" s="126"/>
      <c r="E107" s="126"/>
      <c r="F107" s="126"/>
      <c r="G107" s="127"/>
      <c r="H107" s="31"/>
      <c r="I107" s="87">
        <f>'Materiais e equipamentos'!B39</f>
        <v>0</v>
      </c>
    </row>
    <row r="108" spans="1:10">
      <c r="A108" s="129" t="s">
        <v>50</v>
      </c>
      <c r="B108" s="126"/>
      <c r="C108" s="126"/>
      <c r="D108" s="126"/>
      <c r="E108" s="126"/>
      <c r="F108" s="126"/>
      <c r="G108" s="127"/>
      <c r="H108" s="29"/>
      <c r="I108" s="91">
        <f>TRUNC(SUM(I106:I107),2)</f>
        <v>0</v>
      </c>
    </row>
    <row r="109" spans="1:10">
      <c r="A109" s="137"/>
      <c r="B109" s="132"/>
      <c r="C109" s="132"/>
      <c r="D109" s="132"/>
      <c r="E109" s="132"/>
      <c r="F109" s="132"/>
      <c r="G109" s="132"/>
      <c r="H109" s="132"/>
      <c r="I109" s="132"/>
    </row>
    <row r="110" spans="1:10">
      <c r="A110" s="138" t="s">
        <v>49</v>
      </c>
      <c r="B110" s="126"/>
      <c r="C110" s="126"/>
      <c r="D110" s="126"/>
      <c r="E110" s="126"/>
      <c r="F110" s="126"/>
      <c r="G110" s="126"/>
      <c r="H110" s="126"/>
      <c r="I110" s="127"/>
    </row>
    <row r="111" spans="1:10">
      <c r="A111" s="11">
        <v>6</v>
      </c>
      <c r="B111" s="129" t="s">
        <v>48</v>
      </c>
      <c r="C111" s="126"/>
      <c r="D111" s="126"/>
      <c r="E111" s="126"/>
      <c r="F111" s="126"/>
      <c r="G111" s="127"/>
      <c r="H111" s="11" t="s">
        <v>12</v>
      </c>
      <c r="I111" s="11" t="s">
        <v>30</v>
      </c>
    </row>
    <row r="112" spans="1:10">
      <c r="A112" s="11" t="s">
        <v>5</v>
      </c>
      <c r="B112" s="125" t="s">
        <v>47</v>
      </c>
      <c r="C112" s="126"/>
      <c r="D112" s="126"/>
      <c r="E112" s="126"/>
      <c r="F112" s="126"/>
      <c r="G112" s="127"/>
      <c r="H112" s="26"/>
      <c r="I112" s="84">
        <f>H112*I137</f>
        <v>0</v>
      </c>
    </row>
    <row r="113" spans="1:9">
      <c r="A113" s="11" t="s">
        <v>6</v>
      </c>
      <c r="B113" s="125" t="s">
        <v>46</v>
      </c>
      <c r="C113" s="126"/>
      <c r="D113" s="126"/>
      <c r="E113" s="126"/>
      <c r="F113" s="126"/>
      <c r="G113" s="127"/>
      <c r="H113" s="26"/>
      <c r="I113" s="84">
        <f>H113*I137</f>
        <v>0</v>
      </c>
    </row>
    <row r="114" spans="1:9">
      <c r="A114" s="11" t="s">
        <v>7</v>
      </c>
      <c r="B114" s="128" t="s">
        <v>45</v>
      </c>
      <c r="C114" s="126"/>
      <c r="D114" s="126"/>
      <c r="E114" s="126"/>
      <c r="F114" s="126"/>
      <c r="G114" s="127"/>
      <c r="H114" s="27"/>
      <c r="I114" s="85"/>
    </row>
    <row r="115" spans="1:9">
      <c r="A115" s="11" t="s">
        <v>22</v>
      </c>
      <c r="B115" s="125" t="s">
        <v>44</v>
      </c>
      <c r="C115" s="126"/>
      <c r="D115" s="126"/>
      <c r="E115" s="126"/>
      <c r="F115" s="126"/>
      <c r="G115" s="127"/>
      <c r="H115" s="26"/>
      <c r="I115" s="85">
        <f>TRUNC(H115*I126,2)</f>
        <v>0</v>
      </c>
    </row>
    <row r="116" spans="1:9">
      <c r="A116" s="11" t="s">
        <v>23</v>
      </c>
      <c r="B116" s="125" t="s">
        <v>43</v>
      </c>
      <c r="C116" s="126"/>
      <c r="D116" s="126"/>
      <c r="E116" s="126"/>
      <c r="F116" s="126"/>
      <c r="G116" s="127"/>
      <c r="H116" s="26"/>
      <c r="I116" s="85">
        <f>TRUNC(H116*I126,2)</f>
        <v>0</v>
      </c>
    </row>
    <row r="117" spans="1:9">
      <c r="A117" s="11" t="s">
        <v>42</v>
      </c>
      <c r="B117" s="125" t="s">
        <v>41</v>
      </c>
      <c r="C117" s="126"/>
      <c r="D117" s="126"/>
      <c r="E117" s="126"/>
      <c r="F117" s="126"/>
      <c r="G117" s="127"/>
      <c r="H117" s="26"/>
      <c r="I117" s="85">
        <f>TRUNC(H117*I126,2)</f>
        <v>0</v>
      </c>
    </row>
    <row r="118" spans="1:9">
      <c r="A118" s="77" t="s">
        <v>136</v>
      </c>
      <c r="B118" s="133" t="s">
        <v>135</v>
      </c>
      <c r="C118" s="134"/>
      <c r="D118" s="134"/>
      <c r="E118" s="134"/>
      <c r="F118" s="134"/>
      <c r="G118" s="135"/>
      <c r="H118" s="26"/>
      <c r="I118" s="85">
        <f>TRUNC(H118*I126,2)</f>
        <v>0</v>
      </c>
    </row>
    <row r="119" spans="1:9">
      <c r="A119" s="129" t="s">
        <v>40</v>
      </c>
      <c r="B119" s="126"/>
      <c r="C119" s="126"/>
      <c r="D119" s="126"/>
      <c r="E119" s="126"/>
      <c r="F119" s="126"/>
      <c r="G119" s="127"/>
      <c r="H119" s="25">
        <f>SUM(H112:H118)</f>
        <v>0</v>
      </c>
      <c r="I119" s="86">
        <f>TRUNC(SUM(I112:I118),2)</f>
        <v>0</v>
      </c>
    </row>
    <row r="120" spans="1:9">
      <c r="A120" s="79"/>
      <c r="B120" s="130"/>
      <c r="C120" s="124"/>
      <c r="D120" s="124"/>
      <c r="E120" s="124"/>
      <c r="F120" s="124"/>
      <c r="G120" s="124"/>
      <c r="H120" s="124"/>
      <c r="I120" s="124"/>
    </row>
    <row r="121" spans="1:9">
      <c r="A121" s="24" t="s">
        <v>39</v>
      </c>
      <c r="B121" s="131" t="s">
        <v>38</v>
      </c>
      <c r="C121" s="132"/>
      <c r="D121" s="132"/>
      <c r="E121" s="132"/>
      <c r="F121" s="132"/>
      <c r="G121" s="132"/>
      <c r="H121" s="23">
        <f>TRUNC(H115+H116+H117+H118,4)</f>
        <v>0</v>
      </c>
      <c r="I121" s="22"/>
    </row>
    <row r="122" spans="1:9">
      <c r="A122" s="20"/>
      <c r="B122" s="123">
        <v>100</v>
      </c>
      <c r="C122" s="124"/>
      <c r="D122" s="124"/>
      <c r="E122" s="124"/>
      <c r="F122" s="124"/>
      <c r="G122" s="124"/>
      <c r="H122" s="18"/>
      <c r="I122" s="17"/>
    </row>
    <row r="123" spans="1:9">
      <c r="A123" s="21"/>
      <c r="B123" s="75"/>
      <c r="C123" s="75"/>
      <c r="D123" s="75"/>
      <c r="E123" s="75"/>
      <c r="F123" s="75"/>
      <c r="G123" s="75"/>
      <c r="H123" s="18"/>
      <c r="I123" s="17"/>
    </row>
    <row r="124" spans="1:9">
      <c r="A124" s="20" t="s">
        <v>37</v>
      </c>
      <c r="B124" s="123" t="s">
        <v>36</v>
      </c>
      <c r="C124" s="124"/>
      <c r="D124" s="124"/>
      <c r="E124" s="124"/>
      <c r="F124" s="124"/>
      <c r="G124" s="124"/>
      <c r="H124" s="18"/>
      <c r="I124" s="17">
        <f>TRUNC(I137+I112+I113,2)</f>
        <v>0</v>
      </c>
    </row>
    <row r="125" spans="1:9">
      <c r="A125" s="20"/>
      <c r="B125" s="75"/>
      <c r="C125" s="75"/>
      <c r="D125" s="75"/>
      <c r="E125" s="75"/>
      <c r="F125" s="75"/>
      <c r="G125" s="75"/>
      <c r="H125" s="18"/>
      <c r="I125" s="17"/>
    </row>
    <row r="126" spans="1:9">
      <c r="A126" s="20" t="s">
        <v>35</v>
      </c>
      <c r="B126" s="123" t="s">
        <v>34</v>
      </c>
      <c r="C126" s="124"/>
      <c r="D126" s="124"/>
      <c r="E126" s="124"/>
      <c r="F126" s="124"/>
      <c r="G126" s="124"/>
      <c r="H126" s="18"/>
      <c r="I126" s="17">
        <f>TRUNC(I124/(1-H121),2)</f>
        <v>0</v>
      </c>
    </row>
    <row r="127" spans="1:9">
      <c r="A127" s="20"/>
      <c r="B127" s="75"/>
      <c r="C127" s="75"/>
      <c r="D127" s="75"/>
      <c r="E127" s="75"/>
      <c r="F127" s="75"/>
      <c r="G127" s="75"/>
      <c r="H127" s="18"/>
      <c r="I127" s="17"/>
    </row>
    <row r="128" spans="1:9">
      <c r="A128" s="16"/>
      <c r="B128" s="142" t="s">
        <v>33</v>
      </c>
      <c r="C128" s="140"/>
      <c r="D128" s="140"/>
      <c r="E128" s="140"/>
      <c r="F128" s="140"/>
      <c r="G128" s="140"/>
      <c r="H128" s="15"/>
      <c r="I128" s="14">
        <f>TRUNC(I126-I124,2)</f>
        <v>0</v>
      </c>
    </row>
    <row r="129" spans="1:9">
      <c r="A129" s="79"/>
      <c r="B129" s="79"/>
      <c r="C129" s="79"/>
      <c r="D129" s="79"/>
      <c r="E129" s="79"/>
      <c r="F129" s="79"/>
      <c r="G129" s="79"/>
      <c r="H129" s="79"/>
      <c r="I129" s="12"/>
    </row>
    <row r="130" spans="1:9">
      <c r="A130" s="144" t="s">
        <v>32</v>
      </c>
      <c r="B130" s="126"/>
      <c r="C130" s="126"/>
      <c r="D130" s="126"/>
      <c r="E130" s="126"/>
      <c r="F130" s="126"/>
      <c r="G130" s="126"/>
      <c r="H130" s="126"/>
      <c r="I130" s="127"/>
    </row>
    <row r="131" spans="1:9">
      <c r="A131" s="129" t="s">
        <v>31</v>
      </c>
      <c r="B131" s="126"/>
      <c r="C131" s="126"/>
      <c r="D131" s="126"/>
      <c r="E131" s="126"/>
      <c r="F131" s="126"/>
      <c r="G131" s="126"/>
      <c r="H131" s="127"/>
      <c r="I131" s="11" t="s">
        <v>30</v>
      </c>
    </row>
    <row r="132" spans="1:9">
      <c r="A132" s="10" t="s">
        <v>5</v>
      </c>
      <c r="B132" s="125" t="str">
        <f>A23</f>
        <v>MÓDULO 1 - COMPOSIÇÃO DA REMUNERAÇÃO</v>
      </c>
      <c r="C132" s="126"/>
      <c r="D132" s="126"/>
      <c r="E132" s="126"/>
      <c r="F132" s="126"/>
      <c r="G132" s="126"/>
      <c r="H132" s="127"/>
      <c r="I132" s="9">
        <f>I31</f>
        <v>0</v>
      </c>
    </row>
    <row r="133" spans="1:9">
      <c r="A133" s="10" t="s">
        <v>6</v>
      </c>
      <c r="B133" s="125" t="str">
        <f>A35</f>
        <v>MÓDULO 2 – ENCARGOS E BENEFÍCIOS ANUAIS, MENSAIS E DIÁRIOS</v>
      </c>
      <c r="C133" s="126"/>
      <c r="D133" s="126"/>
      <c r="E133" s="126"/>
      <c r="F133" s="126"/>
      <c r="G133" s="126"/>
      <c r="H133" s="127"/>
      <c r="I133" s="9">
        <f>I72</f>
        <v>0</v>
      </c>
    </row>
    <row r="134" spans="1:9">
      <c r="A134" s="10" t="s">
        <v>7</v>
      </c>
      <c r="B134" s="125" t="str">
        <f>A74</f>
        <v>MÓDULO 3 – PROVISÃO PARA RESCISÃO</v>
      </c>
      <c r="C134" s="126"/>
      <c r="D134" s="126"/>
      <c r="E134" s="126"/>
      <c r="F134" s="126"/>
      <c r="G134" s="126"/>
      <c r="H134" s="127"/>
      <c r="I134" s="9">
        <f>I82</f>
        <v>0</v>
      </c>
    </row>
    <row r="135" spans="1:9">
      <c r="A135" s="10" t="s">
        <v>8</v>
      </c>
      <c r="B135" s="125" t="str">
        <f>A84</f>
        <v>MÓDULO 4 – CUSTO DE REPOSIÇÃO DO PROFISSIONAL AUSENTE</v>
      </c>
      <c r="C135" s="126"/>
      <c r="D135" s="126"/>
      <c r="E135" s="126"/>
      <c r="F135" s="126"/>
      <c r="G135" s="126"/>
      <c r="H135" s="127"/>
      <c r="I135" s="9">
        <f>I102</f>
        <v>0</v>
      </c>
    </row>
    <row r="136" spans="1:9">
      <c r="A136" s="10" t="s">
        <v>13</v>
      </c>
      <c r="B136" s="125" t="str">
        <f>A104</f>
        <v>MÓDULO 5 – INSUMOS DIVERSOS</v>
      </c>
      <c r="C136" s="126"/>
      <c r="D136" s="126"/>
      <c r="E136" s="126"/>
      <c r="F136" s="126"/>
      <c r="G136" s="126"/>
      <c r="H136" s="127"/>
      <c r="I136" s="9">
        <f>I108</f>
        <v>0</v>
      </c>
    </row>
    <row r="137" spans="1:9">
      <c r="A137" s="11"/>
      <c r="B137" s="129" t="s">
        <v>29</v>
      </c>
      <c r="C137" s="126"/>
      <c r="D137" s="126"/>
      <c r="E137" s="126"/>
      <c r="F137" s="126"/>
      <c r="G137" s="126"/>
      <c r="H137" s="127"/>
      <c r="I137" s="8">
        <f>TRUNC(SUM(I132:I136),2)</f>
        <v>0</v>
      </c>
    </row>
    <row r="138" spans="1:9">
      <c r="A138" s="10" t="s">
        <v>14</v>
      </c>
      <c r="B138" s="125" t="str">
        <f>A110</f>
        <v>MÓDULO 6 – CUSTOS INDIRETOS, TRIBUTOS E LUCRO</v>
      </c>
      <c r="C138" s="126"/>
      <c r="D138" s="126"/>
      <c r="E138" s="126"/>
      <c r="F138" s="126"/>
      <c r="G138" s="126"/>
      <c r="H138" s="127"/>
      <c r="I138" s="9">
        <f>I119</f>
        <v>0</v>
      </c>
    </row>
    <row r="139" spans="1:9">
      <c r="A139" s="129" t="s">
        <v>28</v>
      </c>
      <c r="B139" s="126"/>
      <c r="C139" s="126"/>
      <c r="D139" s="126"/>
      <c r="E139" s="126"/>
      <c r="F139" s="126"/>
      <c r="G139" s="126"/>
      <c r="H139" s="127"/>
      <c r="I139" s="8">
        <f>TRUNC(SUM(I137:I138),2)</f>
        <v>0</v>
      </c>
    </row>
    <row r="140" spans="1:9">
      <c r="I140" s="7"/>
    </row>
    <row r="141" spans="1:9">
      <c r="D141" s="2"/>
      <c r="F141" s="2"/>
      <c r="G141" s="2"/>
      <c r="H141" s="2"/>
      <c r="I141" s="2"/>
    </row>
    <row r="142" spans="1:9">
      <c r="D142" s="2"/>
      <c r="F142" s="2"/>
      <c r="G142" s="2"/>
      <c r="H142" s="2"/>
      <c r="I142" s="2"/>
    </row>
    <row r="143" spans="1:9">
      <c r="A143" s="4" t="s">
        <v>27</v>
      </c>
      <c r="B143" s="4" t="e">
        <f>I139/I25</f>
        <v>#DIV/0!</v>
      </c>
      <c r="D143" s="2"/>
      <c r="F143" s="2"/>
      <c r="G143" s="2"/>
      <c r="H143" s="2"/>
      <c r="I143" s="2"/>
    </row>
    <row r="144" spans="1:9">
      <c r="A144" s="3"/>
      <c r="B144" s="4"/>
      <c r="D144" s="2"/>
      <c r="E144" s="6"/>
      <c r="F144" s="2"/>
      <c r="G144" s="2"/>
      <c r="H144" s="2"/>
      <c r="I144" s="2"/>
    </row>
    <row r="145" spans="1:9" ht="21.75" customHeight="1">
      <c r="A145" s="4" t="s">
        <v>26</v>
      </c>
      <c r="B145" s="4"/>
      <c r="C145" s="5">
        <f>I139*G14</f>
        <v>0</v>
      </c>
      <c r="D145" s="2"/>
      <c r="E145" s="2"/>
      <c r="F145" s="2"/>
      <c r="G145" s="2"/>
      <c r="H145" s="2"/>
      <c r="I145" s="2"/>
    </row>
    <row r="146" spans="1:9" ht="26.25" customHeight="1">
      <c r="A146" s="188" t="s">
        <v>151</v>
      </c>
      <c r="B146" s="188"/>
      <c r="C146" s="5">
        <f>C145*20</f>
        <v>0</v>
      </c>
    </row>
  </sheetData>
  <mergeCells count="166">
    <mergeCell ref="B8:G8"/>
    <mergeCell ref="H8:I8"/>
    <mergeCell ref="B9:G9"/>
    <mergeCell ref="H9:I9"/>
    <mergeCell ref="B10:G10"/>
    <mergeCell ref="H10:I10"/>
    <mergeCell ref="A1:I2"/>
    <mergeCell ref="A3:I3"/>
    <mergeCell ref="A4:I4"/>
    <mergeCell ref="A6:I6"/>
    <mergeCell ref="B7:G7"/>
    <mergeCell ref="H7:I7"/>
    <mergeCell ref="A16:I16"/>
    <mergeCell ref="B17:G17"/>
    <mergeCell ref="H17:I17"/>
    <mergeCell ref="B18:G18"/>
    <mergeCell ref="H18:I18"/>
    <mergeCell ref="B19:G19"/>
    <mergeCell ref="H19:I19"/>
    <mergeCell ref="A12:I12"/>
    <mergeCell ref="A13:B13"/>
    <mergeCell ref="C13:D13"/>
    <mergeCell ref="A14:B14"/>
    <mergeCell ref="C14:D14"/>
    <mergeCell ref="G13:I13"/>
    <mergeCell ref="E14:F14"/>
    <mergeCell ref="G14:I14"/>
    <mergeCell ref="B24:G24"/>
    <mergeCell ref="B25:G25"/>
    <mergeCell ref="B26:G26"/>
    <mergeCell ref="B27:G27"/>
    <mergeCell ref="B28:G28"/>
    <mergeCell ref="B29:G29"/>
    <mergeCell ref="B20:G20"/>
    <mergeCell ref="H20:I20"/>
    <mergeCell ref="B21:G21"/>
    <mergeCell ref="H21:I21"/>
    <mergeCell ref="A22:I22"/>
    <mergeCell ref="A23:I23"/>
    <mergeCell ref="B37:G37"/>
    <mergeCell ref="L37:N37"/>
    <mergeCell ref="B38:G38"/>
    <mergeCell ref="L38:N38"/>
    <mergeCell ref="B39:G39"/>
    <mergeCell ref="L39:N39"/>
    <mergeCell ref="B30:G30"/>
    <mergeCell ref="A31:H31"/>
    <mergeCell ref="A32:I32"/>
    <mergeCell ref="A35:I35"/>
    <mergeCell ref="K35:N35"/>
    <mergeCell ref="A36:G36"/>
    <mergeCell ref="K36:N36"/>
    <mergeCell ref="A45:I45"/>
    <mergeCell ref="A46:G46"/>
    <mergeCell ref="B47:G47"/>
    <mergeCell ref="K47:N47"/>
    <mergeCell ref="B48:G48"/>
    <mergeCell ref="K48:N48"/>
    <mergeCell ref="B40:G40"/>
    <mergeCell ref="A41:G41"/>
    <mergeCell ref="K41:N41"/>
    <mergeCell ref="A42:I42"/>
    <mergeCell ref="A43:I43"/>
    <mergeCell ref="A44:I44"/>
    <mergeCell ref="B52:G52"/>
    <mergeCell ref="L52:N52"/>
    <mergeCell ref="B53:G53"/>
    <mergeCell ref="L53:N53"/>
    <mergeCell ref="B54:G54"/>
    <mergeCell ref="L54:N54"/>
    <mergeCell ref="I49:I50"/>
    <mergeCell ref="L49:N49"/>
    <mergeCell ref="L50:N50"/>
    <mergeCell ref="B51:G51"/>
    <mergeCell ref="L51:N51"/>
    <mergeCell ref="B49:C50"/>
    <mergeCell ref="D49:G49"/>
    <mergeCell ref="D50:G50"/>
    <mergeCell ref="B59:G59"/>
    <mergeCell ref="B60:G60"/>
    <mergeCell ref="B55:G55"/>
    <mergeCell ref="L55:N55"/>
    <mergeCell ref="A56:G56"/>
    <mergeCell ref="L56:N56"/>
    <mergeCell ref="A57:I57"/>
    <mergeCell ref="A58:G58"/>
    <mergeCell ref="L58:N58"/>
    <mergeCell ref="A65:I65"/>
    <mergeCell ref="A66:I66"/>
    <mergeCell ref="A67:I67"/>
    <mergeCell ref="A68:H68"/>
    <mergeCell ref="B69:H69"/>
    <mergeCell ref="B70:H70"/>
    <mergeCell ref="A61:H61"/>
    <mergeCell ref="A62:I62"/>
    <mergeCell ref="A63:I63"/>
    <mergeCell ref="A64:I64"/>
    <mergeCell ref="B78:G78"/>
    <mergeCell ref="K78:N78"/>
    <mergeCell ref="B79:G79"/>
    <mergeCell ref="K79:N79"/>
    <mergeCell ref="B80:G80"/>
    <mergeCell ref="B81:G81"/>
    <mergeCell ref="B71:H71"/>
    <mergeCell ref="A72:H72"/>
    <mergeCell ref="A74:I74"/>
    <mergeCell ref="B75:G75"/>
    <mergeCell ref="B76:G76"/>
    <mergeCell ref="B77:G77"/>
    <mergeCell ref="B88:G88"/>
    <mergeCell ref="B89:G89"/>
    <mergeCell ref="B90:G90"/>
    <mergeCell ref="B91:G91"/>
    <mergeCell ref="A92:G92"/>
    <mergeCell ref="A93:I93"/>
    <mergeCell ref="A82:G82"/>
    <mergeCell ref="A83:I83"/>
    <mergeCell ref="A84:I84"/>
    <mergeCell ref="A85:G85"/>
    <mergeCell ref="B86:G86"/>
    <mergeCell ref="B87:G87"/>
    <mergeCell ref="B100:H100"/>
    <mergeCell ref="B101:H101"/>
    <mergeCell ref="A102:H102"/>
    <mergeCell ref="A103:I103"/>
    <mergeCell ref="A104:I104"/>
    <mergeCell ref="B105:G105"/>
    <mergeCell ref="A94:G94"/>
    <mergeCell ref="B95:G95"/>
    <mergeCell ref="A96:G96"/>
    <mergeCell ref="A97:I97"/>
    <mergeCell ref="A98:I98"/>
    <mergeCell ref="A99:H99"/>
    <mergeCell ref="B111:G111"/>
    <mergeCell ref="B112:G112"/>
    <mergeCell ref="B113:G113"/>
    <mergeCell ref="B114:G114"/>
    <mergeCell ref="B115:G115"/>
    <mergeCell ref="B106:G106"/>
    <mergeCell ref="B107:G107"/>
    <mergeCell ref="A108:G108"/>
    <mergeCell ref="A109:I109"/>
    <mergeCell ref="K89:N92"/>
    <mergeCell ref="K72:N77"/>
    <mergeCell ref="B138:H138"/>
    <mergeCell ref="A139:H139"/>
    <mergeCell ref="A146:B146"/>
    <mergeCell ref="B132:H132"/>
    <mergeCell ref="B133:H133"/>
    <mergeCell ref="B134:H134"/>
    <mergeCell ref="B135:H135"/>
    <mergeCell ref="B136:H136"/>
    <mergeCell ref="B137:H137"/>
    <mergeCell ref="B122:G122"/>
    <mergeCell ref="B124:G124"/>
    <mergeCell ref="B126:G126"/>
    <mergeCell ref="B128:G128"/>
    <mergeCell ref="A130:I130"/>
    <mergeCell ref="A131:H131"/>
    <mergeCell ref="B116:G116"/>
    <mergeCell ref="B117:G117"/>
    <mergeCell ref="B118:G118"/>
    <mergeCell ref="A119:G119"/>
    <mergeCell ref="B120:I120"/>
    <mergeCell ref="B121:G121"/>
    <mergeCell ref="A110:I110"/>
  </mergeCells>
  <pageMargins left="0.511811024" right="0.511811024" top="0.78740157499999996" bottom="0.78740157499999996" header="0.31496062000000002" footer="0.31496062000000002"/>
  <pageSetup paperSize="9" scale="43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34998626667073579"/>
  </sheetPr>
  <dimension ref="A1:Y146"/>
  <sheetViews>
    <sheetView topLeftCell="A52" zoomScaleNormal="100" zoomScaleSheetLayoutView="100" workbookViewId="0">
      <selection activeCell="I49" sqref="I49:I50"/>
    </sheetView>
  </sheetViews>
  <sheetFormatPr defaultRowHeight="12.75"/>
  <cols>
    <col min="1" max="1" width="8.75" style="76" customWidth="1"/>
    <col min="2" max="2" width="10.75" style="76" customWidth="1"/>
    <col min="3" max="3" width="13.125" style="76" customWidth="1"/>
    <col min="4" max="4" width="8" style="76" customWidth="1"/>
    <col min="5" max="5" width="9.5" style="76" customWidth="1"/>
    <col min="6" max="6" width="8" style="76" customWidth="1"/>
    <col min="7" max="7" width="29.375" style="76" customWidth="1"/>
    <col min="8" max="8" width="9.125" style="76" customWidth="1"/>
    <col min="9" max="9" width="10.5" style="76" customWidth="1"/>
    <col min="10" max="10" width="16.5" style="76" customWidth="1"/>
    <col min="11" max="11" width="40.25" style="76" customWidth="1"/>
    <col min="12" max="12" width="12.5" style="76" customWidth="1"/>
    <col min="13" max="16384" width="9" style="76"/>
  </cols>
  <sheetData>
    <row r="1" spans="1:9">
      <c r="A1" s="189" t="s">
        <v>134</v>
      </c>
      <c r="B1" s="190"/>
      <c r="C1" s="190"/>
      <c r="D1" s="190"/>
      <c r="E1" s="190"/>
      <c r="F1" s="190"/>
      <c r="G1" s="190"/>
      <c r="H1" s="190"/>
      <c r="I1" s="190"/>
    </row>
    <row r="2" spans="1:9">
      <c r="A2" s="190"/>
      <c r="B2" s="190"/>
      <c r="C2" s="190"/>
      <c r="D2" s="190"/>
      <c r="E2" s="190"/>
      <c r="F2" s="190"/>
      <c r="G2" s="190"/>
      <c r="H2" s="190"/>
      <c r="I2" s="190"/>
    </row>
    <row r="3" spans="1:9">
      <c r="A3" s="175"/>
      <c r="B3" s="124"/>
      <c r="C3" s="124"/>
      <c r="D3" s="124"/>
      <c r="E3" s="124"/>
      <c r="F3" s="124"/>
      <c r="G3" s="124"/>
      <c r="H3" s="124"/>
      <c r="I3" s="124"/>
    </row>
    <row r="4" spans="1:9">
      <c r="A4" s="188" t="s">
        <v>154</v>
      </c>
      <c r="B4" s="124"/>
      <c r="C4" s="124"/>
      <c r="D4" s="124"/>
      <c r="E4" s="124"/>
      <c r="F4" s="124"/>
      <c r="G4" s="124"/>
      <c r="H4" s="124"/>
      <c r="I4" s="124"/>
    </row>
    <row r="5" spans="1:9">
      <c r="A5" s="78"/>
      <c r="B5" s="78"/>
      <c r="C5" s="78"/>
      <c r="D5" s="78"/>
      <c r="E5" s="78"/>
      <c r="F5" s="78"/>
      <c r="G5" s="78"/>
      <c r="H5" s="78"/>
      <c r="I5" s="78"/>
    </row>
    <row r="6" spans="1:9">
      <c r="A6" s="191" t="s">
        <v>124</v>
      </c>
      <c r="B6" s="126"/>
      <c r="C6" s="126"/>
      <c r="D6" s="126"/>
      <c r="E6" s="126"/>
      <c r="F6" s="126"/>
      <c r="G6" s="126"/>
      <c r="H6" s="126"/>
      <c r="I6" s="127"/>
    </row>
    <row r="7" spans="1:9">
      <c r="A7" s="10" t="s">
        <v>5</v>
      </c>
      <c r="B7" s="125" t="s">
        <v>123</v>
      </c>
      <c r="C7" s="126"/>
      <c r="D7" s="126"/>
      <c r="E7" s="126"/>
      <c r="F7" s="126"/>
      <c r="G7" s="127"/>
      <c r="H7" s="192"/>
      <c r="I7" s="127"/>
    </row>
    <row r="8" spans="1:9">
      <c r="A8" s="10" t="s">
        <v>6</v>
      </c>
      <c r="B8" s="125" t="s">
        <v>122</v>
      </c>
      <c r="C8" s="126"/>
      <c r="D8" s="126"/>
      <c r="E8" s="126"/>
      <c r="F8" s="126"/>
      <c r="G8" s="127"/>
      <c r="H8" s="141" t="s">
        <v>153</v>
      </c>
      <c r="I8" s="127"/>
    </row>
    <row r="9" spans="1:9">
      <c r="A9" s="10" t="s">
        <v>7</v>
      </c>
      <c r="B9" s="125" t="s">
        <v>121</v>
      </c>
      <c r="C9" s="126"/>
      <c r="D9" s="126"/>
      <c r="E9" s="126"/>
      <c r="F9" s="126"/>
      <c r="G9" s="127"/>
      <c r="H9" s="193"/>
      <c r="I9" s="127"/>
    </row>
    <row r="10" spans="1:9">
      <c r="A10" s="10" t="s">
        <v>8</v>
      </c>
      <c r="B10" s="125" t="s">
        <v>120</v>
      </c>
      <c r="C10" s="126"/>
      <c r="D10" s="126"/>
      <c r="E10" s="126"/>
      <c r="F10" s="126"/>
      <c r="G10" s="127"/>
      <c r="H10" s="141"/>
      <c r="I10" s="127"/>
    </row>
    <row r="11" spans="1:9">
      <c r="A11" s="79"/>
      <c r="B11" s="78"/>
      <c r="C11" s="78"/>
      <c r="D11" s="78"/>
      <c r="E11" s="78"/>
      <c r="F11" s="78"/>
      <c r="G11" s="78"/>
      <c r="H11" s="79"/>
      <c r="I11" s="79"/>
    </row>
    <row r="12" spans="1:9">
      <c r="A12" s="191" t="s">
        <v>119</v>
      </c>
      <c r="B12" s="126"/>
      <c r="C12" s="126"/>
      <c r="D12" s="126"/>
      <c r="E12" s="132"/>
      <c r="F12" s="132"/>
      <c r="G12" s="132"/>
      <c r="H12" s="132"/>
      <c r="I12" s="156"/>
    </row>
    <row r="13" spans="1:9">
      <c r="A13" s="141" t="s">
        <v>9</v>
      </c>
      <c r="B13" s="127"/>
      <c r="C13" s="141" t="s">
        <v>10</v>
      </c>
      <c r="D13" s="126"/>
      <c r="E13" s="93" t="s">
        <v>207</v>
      </c>
      <c r="F13" s="93"/>
      <c r="G13" s="120" t="s">
        <v>208</v>
      </c>
      <c r="H13" s="120"/>
      <c r="I13" s="120"/>
    </row>
    <row r="14" spans="1:9">
      <c r="A14" s="141"/>
      <c r="B14" s="127"/>
      <c r="C14" s="141" t="s">
        <v>118</v>
      </c>
      <c r="D14" s="126"/>
      <c r="E14" s="119">
        <v>2</v>
      </c>
      <c r="F14" s="119"/>
      <c r="G14" s="119">
        <v>4</v>
      </c>
      <c r="H14" s="119"/>
      <c r="I14" s="119"/>
    </row>
    <row r="15" spans="1:9">
      <c r="A15" s="79"/>
      <c r="B15" s="78"/>
      <c r="C15" s="78"/>
      <c r="D15" s="78"/>
      <c r="E15" s="78"/>
      <c r="F15" s="78"/>
      <c r="G15" s="78"/>
      <c r="H15" s="79"/>
      <c r="I15" s="79"/>
    </row>
    <row r="16" spans="1:9">
      <c r="A16" s="191" t="s">
        <v>117</v>
      </c>
      <c r="B16" s="126"/>
      <c r="C16" s="126"/>
      <c r="D16" s="126"/>
      <c r="E16" s="126"/>
      <c r="F16" s="126"/>
      <c r="G16" s="126"/>
      <c r="H16" s="126"/>
      <c r="I16" s="127"/>
    </row>
    <row r="17" spans="1:10">
      <c r="A17" s="10">
        <v>1</v>
      </c>
      <c r="B17" s="125" t="s">
        <v>116</v>
      </c>
      <c r="C17" s="126"/>
      <c r="D17" s="126"/>
      <c r="E17" s="126"/>
      <c r="F17" s="126"/>
      <c r="G17" s="127"/>
      <c r="H17" s="129" t="s">
        <v>157</v>
      </c>
      <c r="I17" s="177"/>
    </row>
    <row r="18" spans="1:10">
      <c r="A18" s="10">
        <v>2</v>
      </c>
      <c r="B18" s="125" t="s">
        <v>11</v>
      </c>
      <c r="C18" s="126"/>
      <c r="D18" s="126"/>
      <c r="E18" s="126"/>
      <c r="F18" s="126"/>
      <c r="G18" s="127"/>
      <c r="H18" s="178" t="s">
        <v>159</v>
      </c>
      <c r="I18" s="127"/>
    </row>
    <row r="19" spans="1:10">
      <c r="A19" s="10">
        <v>3</v>
      </c>
      <c r="B19" s="125" t="s">
        <v>115</v>
      </c>
      <c r="C19" s="126"/>
      <c r="D19" s="126"/>
      <c r="E19" s="126"/>
      <c r="F19" s="126"/>
      <c r="G19" s="127"/>
      <c r="H19" s="179"/>
      <c r="I19" s="180"/>
    </row>
    <row r="20" spans="1:10">
      <c r="A20" s="10">
        <v>4</v>
      </c>
      <c r="B20" s="125" t="s">
        <v>114</v>
      </c>
      <c r="C20" s="126"/>
      <c r="D20" s="126"/>
      <c r="E20" s="126"/>
      <c r="F20" s="126"/>
      <c r="G20" s="127"/>
      <c r="H20" s="129" t="s">
        <v>162</v>
      </c>
      <c r="I20" s="177"/>
    </row>
    <row r="21" spans="1:10">
      <c r="A21" s="10">
        <v>5</v>
      </c>
      <c r="B21" s="125" t="s">
        <v>113</v>
      </c>
      <c r="C21" s="126"/>
      <c r="D21" s="126"/>
      <c r="E21" s="126"/>
      <c r="F21" s="126"/>
      <c r="G21" s="127"/>
      <c r="H21" s="181"/>
      <c r="I21" s="182"/>
    </row>
    <row r="22" spans="1:10">
      <c r="A22" s="175"/>
      <c r="B22" s="124"/>
      <c r="C22" s="124"/>
      <c r="D22" s="124"/>
      <c r="E22" s="124"/>
      <c r="F22" s="124"/>
      <c r="G22" s="124"/>
      <c r="H22" s="124"/>
      <c r="I22" s="124"/>
    </row>
    <row r="23" spans="1:10">
      <c r="A23" s="138" t="s">
        <v>112</v>
      </c>
      <c r="B23" s="126"/>
      <c r="C23" s="126"/>
      <c r="D23" s="126"/>
      <c r="E23" s="126"/>
      <c r="F23" s="126"/>
      <c r="G23" s="126"/>
      <c r="H23" s="126"/>
      <c r="I23" s="127"/>
    </row>
    <row r="24" spans="1:10">
      <c r="A24" s="11">
        <v>1</v>
      </c>
      <c r="B24" s="129" t="s">
        <v>111</v>
      </c>
      <c r="C24" s="126"/>
      <c r="D24" s="126"/>
      <c r="E24" s="126"/>
      <c r="F24" s="126"/>
      <c r="G24" s="127"/>
      <c r="H24" s="11" t="s">
        <v>12</v>
      </c>
      <c r="I24" s="11" t="s">
        <v>30</v>
      </c>
    </row>
    <row r="25" spans="1:10">
      <c r="A25" s="11" t="s">
        <v>5</v>
      </c>
      <c r="B25" s="125" t="s">
        <v>110</v>
      </c>
      <c r="C25" s="126"/>
      <c r="D25" s="126"/>
      <c r="E25" s="126"/>
      <c r="F25" s="126"/>
      <c r="G25" s="127"/>
      <c r="H25" s="49"/>
      <c r="I25" s="30"/>
    </row>
    <row r="26" spans="1:10">
      <c r="A26" s="11" t="s">
        <v>6</v>
      </c>
      <c r="B26" s="125" t="s">
        <v>190</v>
      </c>
      <c r="C26" s="126"/>
      <c r="D26" s="126"/>
      <c r="E26" s="126"/>
      <c r="F26" s="126"/>
      <c r="G26" s="127"/>
      <c r="H26" s="48"/>
      <c r="I26" s="30">
        <f>H26*I25/100</f>
        <v>0</v>
      </c>
      <c r="J26" s="47"/>
    </row>
    <row r="27" spans="1:10">
      <c r="A27" s="11" t="s">
        <v>7</v>
      </c>
      <c r="B27" s="125" t="s">
        <v>109</v>
      </c>
      <c r="C27" s="126"/>
      <c r="D27" s="126"/>
      <c r="E27" s="126"/>
      <c r="F27" s="126"/>
      <c r="G27" s="127"/>
      <c r="H27" s="34"/>
      <c r="I27" s="30">
        <f>H27*I25</f>
        <v>0</v>
      </c>
    </row>
    <row r="28" spans="1:10">
      <c r="A28" s="11" t="s">
        <v>8</v>
      </c>
      <c r="B28" s="125" t="s">
        <v>16</v>
      </c>
      <c r="C28" s="126"/>
      <c r="D28" s="126"/>
      <c r="E28" s="126"/>
      <c r="F28" s="126"/>
      <c r="G28" s="127"/>
      <c r="H28" s="82"/>
      <c r="I28" s="87">
        <f>9/12*I25*0.2</f>
        <v>0</v>
      </c>
    </row>
    <row r="29" spans="1:10">
      <c r="A29" s="11" t="s">
        <v>13</v>
      </c>
      <c r="B29" s="125" t="s">
        <v>17</v>
      </c>
      <c r="C29" s="126"/>
      <c r="D29" s="126"/>
      <c r="E29" s="126"/>
      <c r="F29" s="126"/>
      <c r="G29" s="127"/>
      <c r="H29" s="34"/>
      <c r="I29" s="30">
        <v>0</v>
      </c>
    </row>
    <row r="30" spans="1:10">
      <c r="A30" s="11" t="s">
        <v>14</v>
      </c>
      <c r="B30" s="176" t="s">
        <v>108</v>
      </c>
      <c r="C30" s="126"/>
      <c r="D30" s="126"/>
      <c r="E30" s="126"/>
      <c r="F30" s="126"/>
      <c r="G30" s="127"/>
      <c r="H30" s="46"/>
      <c r="I30" s="45">
        <f>H30*I25</f>
        <v>0</v>
      </c>
    </row>
    <row r="31" spans="1:10">
      <c r="A31" s="129" t="s">
        <v>107</v>
      </c>
      <c r="B31" s="126"/>
      <c r="C31" s="126"/>
      <c r="D31" s="126"/>
      <c r="E31" s="126"/>
      <c r="F31" s="126"/>
      <c r="G31" s="126"/>
      <c r="H31" s="127"/>
      <c r="I31" s="8">
        <f>TRUNC(SUM(I25:I30),2)</f>
        <v>0</v>
      </c>
    </row>
    <row r="32" spans="1:10">
      <c r="A32" s="167" t="s">
        <v>106</v>
      </c>
      <c r="B32" s="132"/>
      <c r="C32" s="132"/>
      <c r="D32" s="132"/>
      <c r="E32" s="132"/>
      <c r="F32" s="132"/>
      <c r="G32" s="132"/>
      <c r="H32" s="132"/>
      <c r="I32" s="132"/>
    </row>
    <row r="33" spans="1:25">
      <c r="A33" s="43"/>
      <c r="B33" s="43"/>
      <c r="C33" s="43"/>
      <c r="D33" s="43"/>
      <c r="E33" s="43"/>
      <c r="F33" s="43"/>
      <c r="G33" s="43"/>
      <c r="H33" s="43"/>
      <c r="I33" s="44"/>
    </row>
    <row r="34" spans="1:25">
      <c r="A34" s="43"/>
      <c r="B34" s="43"/>
      <c r="C34" s="43"/>
      <c r="D34" s="43"/>
      <c r="E34" s="43"/>
      <c r="F34" s="43"/>
      <c r="G34" s="43"/>
      <c r="H34" s="43"/>
      <c r="I34" s="12"/>
    </row>
    <row r="35" spans="1:25">
      <c r="A35" s="138" t="s">
        <v>105</v>
      </c>
      <c r="B35" s="126"/>
      <c r="C35" s="126"/>
      <c r="D35" s="126"/>
      <c r="E35" s="126"/>
      <c r="F35" s="126"/>
      <c r="G35" s="126"/>
      <c r="H35" s="126"/>
      <c r="I35" s="127"/>
      <c r="K35" s="121" t="s">
        <v>137</v>
      </c>
      <c r="L35" s="121"/>
      <c r="M35" s="121"/>
      <c r="N35" s="121"/>
    </row>
    <row r="36" spans="1:25">
      <c r="A36" s="129" t="s">
        <v>104</v>
      </c>
      <c r="B36" s="126"/>
      <c r="C36" s="126"/>
      <c r="D36" s="126"/>
      <c r="E36" s="126"/>
      <c r="F36" s="126"/>
      <c r="G36" s="127"/>
      <c r="H36" s="11" t="s">
        <v>12</v>
      </c>
      <c r="I36" s="11" t="s">
        <v>30</v>
      </c>
      <c r="K36" s="121" t="s">
        <v>138</v>
      </c>
      <c r="L36" s="121"/>
      <c r="M36" s="121"/>
      <c r="N36" s="121"/>
    </row>
    <row r="37" spans="1:25">
      <c r="A37" s="11" t="s">
        <v>5</v>
      </c>
      <c r="B37" s="125" t="s">
        <v>103</v>
      </c>
      <c r="C37" s="126"/>
      <c r="D37" s="126"/>
      <c r="E37" s="126"/>
      <c r="F37" s="126"/>
      <c r="G37" s="127"/>
      <c r="H37" s="27"/>
      <c r="I37" s="41">
        <f>$I$31*H37</f>
        <v>0</v>
      </c>
      <c r="K37" s="74" t="s">
        <v>139</v>
      </c>
      <c r="L37" s="195" t="s">
        <v>140</v>
      </c>
      <c r="M37" s="196"/>
      <c r="N37" s="197"/>
    </row>
    <row r="38" spans="1:25">
      <c r="A38" s="11" t="s">
        <v>6</v>
      </c>
      <c r="B38" s="125" t="s">
        <v>102</v>
      </c>
      <c r="C38" s="126"/>
      <c r="D38" s="126"/>
      <c r="E38" s="126"/>
      <c r="F38" s="126"/>
      <c r="G38" s="127"/>
      <c r="H38" s="27"/>
      <c r="I38" s="41">
        <f>$I$31*H38</f>
        <v>0</v>
      </c>
      <c r="K38" s="60" t="s">
        <v>141</v>
      </c>
      <c r="L38" s="194">
        <v>8.3299999999999999E-2</v>
      </c>
      <c r="M38" s="194"/>
      <c r="N38" s="194"/>
    </row>
    <row r="39" spans="1:25">
      <c r="A39" s="11"/>
      <c r="B39" s="129" t="s">
        <v>127</v>
      </c>
      <c r="C39" s="147"/>
      <c r="D39" s="147"/>
      <c r="E39" s="147"/>
      <c r="F39" s="147"/>
      <c r="G39" s="148"/>
      <c r="H39" s="29">
        <f>H37+H38</f>
        <v>0</v>
      </c>
      <c r="I39" s="41">
        <f>I37+I38</f>
        <v>0</v>
      </c>
      <c r="K39" s="60" t="s">
        <v>142</v>
      </c>
      <c r="L39" s="194">
        <v>0.121</v>
      </c>
      <c r="M39" s="194"/>
      <c r="N39" s="194"/>
    </row>
    <row r="40" spans="1:25">
      <c r="A40" s="39" t="s">
        <v>7</v>
      </c>
      <c r="B40" s="125" t="s">
        <v>101</v>
      </c>
      <c r="C40" s="126"/>
      <c r="D40" s="126"/>
      <c r="E40" s="126"/>
      <c r="F40" s="126"/>
      <c r="G40" s="127"/>
      <c r="H40" s="82"/>
      <c r="I40" s="41">
        <f>TRUNC((H40*I39),2)</f>
        <v>0</v>
      </c>
      <c r="K40" s="60" t="s">
        <v>143</v>
      </c>
      <c r="L40" s="80">
        <v>7.3899999999999993E-2</v>
      </c>
      <c r="M40" s="80">
        <v>7.5999999999999998E-2</v>
      </c>
      <c r="N40" s="80">
        <v>7.8200000000000006E-2</v>
      </c>
    </row>
    <row r="41" spans="1:25" ht="22.5" customHeight="1">
      <c r="A41" s="129" t="s">
        <v>100</v>
      </c>
      <c r="B41" s="126"/>
      <c r="C41" s="126"/>
      <c r="D41" s="126"/>
      <c r="E41" s="126"/>
      <c r="F41" s="126"/>
      <c r="G41" s="127"/>
      <c r="H41" s="33">
        <f>SUM(H39+H40)</f>
        <v>0</v>
      </c>
      <c r="I41" s="52">
        <f>TRUNC(SUM(I39:I40),2)</f>
        <v>0</v>
      </c>
      <c r="K41" s="198" t="s">
        <v>144</v>
      </c>
      <c r="L41" s="198"/>
      <c r="M41" s="198"/>
      <c r="N41" s="198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ht="24" customHeight="1">
      <c r="A42" s="149" t="s">
        <v>99</v>
      </c>
      <c r="B42" s="168"/>
      <c r="C42" s="168"/>
      <c r="D42" s="168"/>
      <c r="E42" s="168"/>
      <c r="F42" s="168"/>
      <c r="G42" s="168"/>
      <c r="H42" s="168"/>
      <c r="I42" s="168"/>
    </row>
    <row r="43" spans="1:25" ht="21.75" customHeight="1">
      <c r="A43" s="150" t="s">
        <v>98</v>
      </c>
      <c r="B43" s="124"/>
      <c r="C43" s="124"/>
      <c r="D43" s="124"/>
      <c r="E43" s="124"/>
      <c r="F43" s="124"/>
      <c r="G43" s="124"/>
      <c r="H43" s="124"/>
      <c r="I43" s="124"/>
    </row>
    <row r="44" spans="1:25" ht="36" customHeight="1">
      <c r="A44" s="150" t="s">
        <v>97</v>
      </c>
      <c r="B44" s="124"/>
      <c r="C44" s="124"/>
      <c r="D44" s="124"/>
      <c r="E44" s="124"/>
      <c r="F44" s="124"/>
      <c r="G44" s="124"/>
      <c r="H44" s="124"/>
      <c r="I44" s="124"/>
    </row>
    <row r="45" spans="1:25" ht="33" customHeight="1">
      <c r="A45" s="150" t="s">
        <v>96</v>
      </c>
      <c r="B45" s="124"/>
      <c r="C45" s="124"/>
      <c r="D45" s="124"/>
      <c r="E45" s="124"/>
      <c r="F45" s="124"/>
      <c r="G45" s="124"/>
      <c r="H45" s="124"/>
      <c r="I45" s="124"/>
    </row>
    <row r="46" spans="1:25">
      <c r="A46" s="155" t="s">
        <v>95</v>
      </c>
      <c r="B46" s="126"/>
      <c r="C46" s="126"/>
      <c r="D46" s="126"/>
      <c r="E46" s="126"/>
      <c r="F46" s="126"/>
      <c r="G46" s="127"/>
      <c r="H46" s="40" t="s">
        <v>12</v>
      </c>
      <c r="I46" s="40" t="s">
        <v>30</v>
      </c>
    </row>
    <row r="47" spans="1:25">
      <c r="A47" s="11" t="s">
        <v>5</v>
      </c>
      <c r="B47" s="125" t="s">
        <v>4</v>
      </c>
      <c r="C47" s="126"/>
      <c r="D47" s="126"/>
      <c r="E47" s="126"/>
      <c r="F47" s="126"/>
      <c r="G47" s="127"/>
      <c r="H47" s="27"/>
      <c r="I47" s="41">
        <f>($I$31)*H47</f>
        <v>0</v>
      </c>
      <c r="K47" s="121" t="s">
        <v>145</v>
      </c>
      <c r="L47" s="121"/>
      <c r="M47" s="121"/>
      <c r="N47" s="121"/>
    </row>
    <row r="48" spans="1:25">
      <c r="A48" s="11" t="s">
        <v>6</v>
      </c>
      <c r="B48" s="125" t="s">
        <v>2</v>
      </c>
      <c r="C48" s="126"/>
      <c r="D48" s="132"/>
      <c r="E48" s="132"/>
      <c r="F48" s="132"/>
      <c r="G48" s="156"/>
      <c r="H48" s="27"/>
      <c r="I48" s="41">
        <f>($I$31)*H48</f>
        <v>0</v>
      </c>
      <c r="K48" s="121" t="s">
        <v>146</v>
      </c>
      <c r="L48" s="121"/>
      <c r="M48" s="121"/>
      <c r="N48" s="121"/>
    </row>
    <row r="49" spans="1:14">
      <c r="A49" s="11" t="s">
        <v>7</v>
      </c>
      <c r="B49" s="169" t="s">
        <v>94</v>
      </c>
      <c r="C49" s="170"/>
      <c r="D49" s="173" t="s">
        <v>218</v>
      </c>
      <c r="E49" s="173"/>
      <c r="F49" s="173"/>
      <c r="G49" s="173"/>
      <c r="H49" s="108"/>
      <c r="I49" s="157">
        <f>H49*H50*I31</f>
        <v>0</v>
      </c>
      <c r="K49" s="74" t="s">
        <v>139</v>
      </c>
      <c r="L49" s="195" t="s">
        <v>140</v>
      </c>
      <c r="M49" s="196"/>
      <c r="N49" s="197"/>
    </row>
    <row r="50" spans="1:14">
      <c r="A50" s="11"/>
      <c r="B50" s="171"/>
      <c r="C50" s="172"/>
      <c r="D50" s="174" t="s">
        <v>219</v>
      </c>
      <c r="E50" s="174"/>
      <c r="F50" s="174"/>
      <c r="G50" s="174"/>
      <c r="H50" s="109"/>
      <c r="I50" s="158"/>
      <c r="K50" s="59" t="s">
        <v>4</v>
      </c>
      <c r="L50" s="187">
        <v>0.2</v>
      </c>
      <c r="M50" s="187"/>
      <c r="N50" s="187"/>
    </row>
    <row r="51" spans="1:14">
      <c r="A51" s="11" t="s">
        <v>8</v>
      </c>
      <c r="B51" s="125" t="s">
        <v>93</v>
      </c>
      <c r="C51" s="126"/>
      <c r="D51" s="140"/>
      <c r="E51" s="140"/>
      <c r="F51" s="140"/>
      <c r="G51" s="159"/>
      <c r="H51" s="27"/>
      <c r="I51" s="41">
        <f>($I$31)*H51</f>
        <v>0</v>
      </c>
      <c r="K51" s="59" t="s">
        <v>2</v>
      </c>
      <c r="L51" s="187">
        <v>2.5000000000000001E-2</v>
      </c>
      <c r="M51" s="187"/>
      <c r="N51" s="187"/>
    </row>
    <row r="52" spans="1:14">
      <c r="A52" s="11" t="s">
        <v>13</v>
      </c>
      <c r="B52" s="125" t="s">
        <v>92</v>
      </c>
      <c r="C52" s="126"/>
      <c r="D52" s="126"/>
      <c r="E52" s="126"/>
      <c r="F52" s="126"/>
      <c r="G52" s="127"/>
      <c r="H52" s="27"/>
      <c r="I52" s="41">
        <f>($I$31)*H52</f>
        <v>0</v>
      </c>
      <c r="K52" s="59" t="s">
        <v>93</v>
      </c>
      <c r="L52" s="184">
        <v>1.4999999999999999E-2</v>
      </c>
      <c r="M52" s="185"/>
      <c r="N52" s="186"/>
    </row>
    <row r="53" spans="1:14">
      <c r="A53" s="11" t="s">
        <v>14</v>
      </c>
      <c r="B53" s="125" t="s">
        <v>0</v>
      </c>
      <c r="C53" s="126"/>
      <c r="D53" s="126"/>
      <c r="E53" s="126"/>
      <c r="F53" s="126"/>
      <c r="G53" s="127"/>
      <c r="H53" s="27"/>
      <c r="I53" s="41">
        <f>($I$31)*H53</f>
        <v>0</v>
      </c>
      <c r="J53" s="42"/>
      <c r="K53" s="59" t="s">
        <v>147</v>
      </c>
      <c r="L53" s="184">
        <v>0.01</v>
      </c>
      <c r="M53" s="185"/>
      <c r="N53" s="186"/>
    </row>
    <row r="54" spans="1:14">
      <c r="A54" s="11" t="s">
        <v>15</v>
      </c>
      <c r="B54" s="125" t="s">
        <v>3</v>
      </c>
      <c r="C54" s="126"/>
      <c r="D54" s="126"/>
      <c r="E54" s="126"/>
      <c r="F54" s="126"/>
      <c r="G54" s="127"/>
      <c r="H54" s="27"/>
      <c r="I54" s="41">
        <f>($I$31)*H54</f>
        <v>0</v>
      </c>
      <c r="J54" s="28"/>
      <c r="K54" s="59" t="s">
        <v>0</v>
      </c>
      <c r="L54" s="184">
        <v>6.0000000000000001E-3</v>
      </c>
      <c r="M54" s="185"/>
      <c r="N54" s="186"/>
    </row>
    <row r="55" spans="1:14">
      <c r="A55" s="11" t="s">
        <v>25</v>
      </c>
      <c r="B55" s="125" t="s">
        <v>1</v>
      </c>
      <c r="C55" s="126"/>
      <c r="D55" s="126"/>
      <c r="E55" s="126"/>
      <c r="F55" s="126"/>
      <c r="G55" s="127"/>
      <c r="H55" s="27"/>
      <c r="I55" s="41">
        <f>($I$31)*H55</f>
        <v>0</v>
      </c>
      <c r="J55" s="28"/>
      <c r="K55" s="59" t="s">
        <v>3</v>
      </c>
      <c r="L55" s="184">
        <v>2E-3</v>
      </c>
      <c r="M55" s="185"/>
      <c r="N55" s="186"/>
    </row>
    <row r="56" spans="1:14">
      <c r="A56" s="160" t="s">
        <v>91</v>
      </c>
      <c r="B56" s="132"/>
      <c r="C56" s="132"/>
      <c r="D56" s="132"/>
      <c r="E56" s="132"/>
      <c r="F56" s="132"/>
      <c r="G56" s="156"/>
      <c r="H56" s="66">
        <f>SUM(H47:H48,H51:H55)+J49</f>
        <v>0</v>
      </c>
      <c r="I56" s="67">
        <f>TRUNC(SUM(I47:I55),2)</f>
        <v>0</v>
      </c>
      <c r="J56" s="28"/>
      <c r="K56" s="59" t="s">
        <v>1</v>
      </c>
      <c r="L56" s="187">
        <v>0.08</v>
      </c>
      <c r="M56" s="187"/>
      <c r="N56" s="187"/>
    </row>
    <row r="57" spans="1:14">
      <c r="A57" s="161"/>
      <c r="B57" s="161"/>
      <c r="C57" s="161"/>
      <c r="D57" s="161"/>
      <c r="E57" s="161"/>
      <c r="F57" s="161"/>
      <c r="G57" s="161"/>
      <c r="H57" s="161"/>
      <c r="I57" s="161"/>
      <c r="J57" s="28"/>
      <c r="K57" s="65"/>
      <c r="L57" s="70"/>
      <c r="M57" s="70"/>
      <c r="N57" s="70"/>
    </row>
    <row r="58" spans="1:14" s="89" customFormat="1">
      <c r="A58" s="162" t="s">
        <v>90</v>
      </c>
      <c r="B58" s="163"/>
      <c r="C58" s="163"/>
      <c r="D58" s="163"/>
      <c r="E58" s="163"/>
      <c r="F58" s="163"/>
      <c r="G58" s="164"/>
      <c r="H58" s="68" t="s">
        <v>89</v>
      </c>
      <c r="I58" s="69" t="s">
        <v>30</v>
      </c>
      <c r="J58" s="28"/>
      <c r="K58" s="64"/>
      <c r="L58" s="183"/>
      <c r="M58" s="183"/>
      <c r="N58" s="183"/>
    </row>
    <row r="59" spans="1:14" s="89" customFormat="1">
      <c r="A59" s="11" t="s">
        <v>5</v>
      </c>
      <c r="B59" s="136" t="s">
        <v>88</v>
      </c>
      <c r="C59" s="165"/>
      <c r="D59" s="165"/>
      <c r="E59" s="165"/>
      <c r="F59" s="165"/>
      <c r="G59" s="166"/>
      <c r="H59" s="38"/>
      <c r="I59" s="37">
        <v>0</v>
      </c>
      <c r="J59" s="28"/>
      <c r="K59" s="107"/>
      <c r="L59" s="107"/>
      <c r="M59" s="107"/>
      <c r="N59" s="107"/>
    </row>
    <row r="60" spans="1:14" s="89" customFormat="1">
      <c r="A60" s="11" t="s">
        <v>6</v>
      </c>
      <c r="B60" s="136" t="s">
        <v>87</v>
      </c>
      <c r="C60" s="126"/>
      <c r="D60" s="126"/>
      <c r="E60" s="126"/>
      <c r="F60" s="126"/>
      <c r="G60" s="127"/>
      <c r="H60" s="38"/>
      <c r="I60" s="37">
        <f>TRUNC((H60*13),2)</f>
        <v>0</v>
      </c>
      <c r="K60" s="107"/>
      <c r="L60" s="107"/>
      <c r="M60" s="107"/>
      <c r="N60" s="107"/>
    </row>
    <row r="61" spans="1:14">
      <c r="A61" s="129" t="s">
        <v>86</v>
      </c>
      <c r="B61" s="147"/>
      <c r="C61" s="147"/>
      <c r="D61" s="147"/>
      <c r="E61" s="147"/>
      <c r="F61" s="147"/>
      <c r="G61" s="147"/>
      <c r="H61" s="148"/>
      <c r="I61" s="8">
        <f>TRUNC(SUM(I59:I60),2)</f>
        <v>0</v>
      </c>
    </row>
    <row r="62" spans="1:14">
      <c r="A62" s="149" t="s">
        <v>85</v>
      </c>
      <c r="B62" s="132"/>
      <c r="C62" s="132"/>
      <c r="D62" s="132"/>
      <c r="E62" s="132"/>
      <c r="F62" s="132"/>
      <c r="G62" s="132"/>
      <c r="H62" s="132"/>
      <c r="I62" s="132"/>
      <c r="K62" s="51"/>
    </row>
    <row r="63" spans="1:14">
      <c r="A63" s="150" t="s">
        <v>84</v>
      </c>
      <c r="B63" s="124"/>
      <c r="C63" s="124"/>
      <c r="D63" s="124"/>
      <c r="E63" s="124"/>
      <c r="F63" s="124"/>
      <c r="G63" s="124"/>
      <c r="H63" s="124"/>
      <c r="I63" s="124"/>
    </row>
    <row r="64" spans="1:14">
      <c r="A64" s="151" t="s">
        <v>126</v>
      </c>
      <c r="B64" s="152"/>
      <c r="C64" s="152"/>
      <c r="D64" s="152"/>
      <c r="E64" s="152"/>
      <c r="F64" s="152"/>
      <c r="G64" s="152"/>
      <c r="H64" s="152"/>
      <c r="I64" s="152"/>
    </row>
    <row r="65" spans="1:14">
      <c r="A65" s="153" t="s">
        <v>125</v>
      </c>
      <c r="B65" s="152"/>
      <c r="C65" s="152"/>
      <c r="D65" s="152"/>
      <c r="E65" s="152"/>
      <c r="F65" s="152"/>
      <c r="G65" s="152"/>
      <c r="H65" s="152"/>
      <c r="I65" s="152"/>
    </row>
    <row r="66" spans="1:14">
      <c r="A66" s="154"/>
      <c r="B66" s="140"/>
      <c r="C66" s="140"/>
      <c r="D66" s="140"/>
      <c r="E66" s="140"/>
      <c r="F66" s="140"/>
      <c r="G66" s="140"/>
      <c r="H66" s="140"/>
      <c r="I66" s="140"/>
    </row>
    <row r="67" spans="1:14">
      <c r="A67" s="138" t="s">
        <v>83</v>
      </c>
      <c r="B67" s="126"/>
      <c r="C67" s="126"/>
      <c r="D67" s="126"/>
      <c r="E67" s="126"/>
      <c r="F67" s="126"/>
      <c r="G67" s="126"/>
      <c r="H67" s="126"/>
      <c r="I67" s="127"/>
    </row>
    <row r="68" spans="1:14">
      <c r="A68" s="129" t="s">
        <v>82</v>
      </c>
      <c r="B68" s="126"/>
      <c r="C68" s="126"/>
      <c r="D68" s="126"/>
      <c r="E68" s="126"/>
      <c r="F68" s="126"/>
      <c r="G68" s="126"/>
      <c r="H68" s="127"/>
      <c r="I68" s="11" t="s">
        <v>30</v>
      </c>
    </row>
    <row r="69" spans="1:14">
      <c r="A69" s="11" t="s">
        <v>18</v>
      </c>
      <c r="B69" s="125" t="s">
        <v>19</v>
      </c>
      <c r="C69" s="126"/>
      <c r="D69" s="126"/>
      <c r="E69" s="126"/>
      <c r="F69" s="126"/>
      <c r="G69" s="126"/>
      <c r="H69" s="127"/>
      <c r="I69" s="9">
        <f>I41</f>
        <v>0</v>
      </c>
    </row>
    <row r="70" spans="1:14">
      <c r="A70" s="11" t="s">
        <v>24</v>
      </c>
      <c r="B70" s="125" t="s">
        <v>81</v>
      </c>
      <c r="C70" s="126"/>
      <c r="D70" s="126"/>
      <c r="E70" s="126"/>
      <c r="F70" s="126"/>
      <c r="G70" s="126"/>
      <c r="H70" s="127"/>
      <c r="I70" s="9">
        <f>I56</f>
        <v>0</v>
      </c>
    </row>
    <row r="71" spans="1:14" ht="12.75" customHeight="1">
      <c r="A71" s="11" t="s">
        <v>80</v>
      </c>
      <c r="B71" s="125" t="s">
        <v>79</v>
      </c>
      <c r="C71" s="126"/>
      <c r="D71" s="126"/>
      <c r="E71" s="126"/>
      <c r="F71" s="126"/>
      <c r="G71" s="126"/>
      <c r="H71" s="127"/>
      <c r="I71" s="9">
        <f>I61</f>
        <v>0</v>
      </c>
    </row>
    <row r="72" spans="1:14">
      <c r="A72" s="129" t="s">
        <v>78</v>
      </c>
      <c r="B72" s="126"/>
      <c r="C72" s="126"/>
      <c r="D72" s="126"/>
      <c r="E72" s="126"/>
      <c r="F72" s="126"/>
      <c r="G72" s="126"/>
      <c r="H72" s="127"/>
      <c r="I72" s="8">
        <f>TRUNC(SUM(I69:I71),2)</f>
        <v>0</v>
      </c>
      <c r="K72" s="110" t="s">
        <v>217</v>
      </c>
      <c r="L72" s="111"/>
      <c r="M72" s="111"/>
      <c r="N72" s="112"/>
    </row>
    <row r="73" spans="1:14">
      <c r="A73" s="36"/>
      <c r="B73" s="36"/>
      <c r="C73" s="36"/>
      <c r="D73" s="36"/>
      <c r="E73" s="36"/>
      <c r="F73" s="36"/>
      <c r="G73" s="36"/>
      <c r="H73" s="36"/>
      <c r="I73" s="35"/>
      <c r="K73" s="113"/>
      <c r="L73" s="114"/>
      <c r="M73" s="114"/>
      <c r="N73" s="115"/>
    </row>
    <row r="74" spans="1:14" ht="12.75" customHeight="1">
      <c r="A74" s="138" t="s">
        <v>77</v>
      </c>
      <c r="B74" s="126"/>
      <c r="C74" s="126"/>
      <c r="D74" s="126"/>
      <c r="E74" s="126"/>
      <c r="F74" s="126"/>
      <c r="G74" s="126"/>
      <c r="H74" s="126"/>
      <c r="I74" s="127"/>
      <c r="K74" s="113"/>
      <c r="L74" s="114"/>
      <c r="M74" s="114"/>
      <c r="N74" s="115"/>
    </row>
    <row r="75" spans="1:14">
      <c r="A75" s="11">
        <v>3</v>
      </c>
      <c r="B75" s="129" t="s">
        <v>76</v>
      </c>
      <c r="C75" s="126"/>
      <c r="D75" s="126"/>
      <c r="E75" s="126"/>
      <c r="F75" s="126"/>
      <c r="G75" s="127"/>
      <c r="H75" s="11" t="s">
        <v>12</v>
      </c>
      <c r="I75" s="11" t="s">
        <v>30</v>
      </c>
      <c r="K75" s="113"/>
      <c r="L75" s="114"/>
      <c r="M75" s="114"/>
      <c r="N75" s="115"/>
    </row>
    <row r="76" spans="1:14">
      <c r="A76" s="11" t="s">
        <v>5</v>
      </c>
      <c r="B76" s="125" t="s">
        <v>75</v>
      </c>
      <c r="C76" s="126"/>
      <c r="D76" s="126"/>
      <c r="E76" s="126"/>
      <c r="F76" s="126"/>
      <c r="G76" s="127"/>
      <c r="H76" s="82"/>
      <c r="I76" s="9">
        <f t="shared" ref="I76:I81" si="0">$I$31*H76</f>
        <v>0</v>
      </c>
      <c r="K76" s="113"/>
      <c r="L76" s="114"/>
      <c r="M76" s="114"/>
      <c r="N76" s="115"/>
    </row>
    <row r="77" spans="1:14" ht="15" customHeight="1">
      <c r="A77" s="11" t="s">
        <v>6</v>
      </c>
      <c r="B77" s="125" t="s">
        <v>74</v>
      </c>
      <c r="C77" s="126"/>
      <c r="D77" s="126"/>
      <c r="E77" s="126"/>
      <c r="F77" s="126"/>
      <c r="G77" s="127"/>
      <c r="H77" s="34"/>
      <c r="I77" s="9">
        <f t="shared" si="0"/>
        <v>0</v>
      </c>
      <c r="K77" s="116"/>
      <c r="L77" s="117"/>
      <c r="M77" s="117"/>
      <c r="N77" s="118"/>
    </row>
    <row r="78" spans="1:14">
      <c r="A78" s="11" t="s">
        <v>7</v>
      </c>
      <c r="B78" s="125" t="s">
        <v>192</v>
      </c>
      <c r="C78" s="126"/>
      <c r="D78" s="126"/>
      <c r="E78" s="126"/>
      <c r="F78" s="126"/>
      <c r="G78" s="127"/>
      <c r="H78" s="83"/>
      <c r="I78" s="9">
        <f t="shared" si="0"/>
        <v>0</v>
      </c>
      <c r="J78" s="51"/>
      <c r="K78" s="195" t="s">
        <v>148</v>
      </c>
      <c r="L78" s="196"/>
      <c r="M78" s="196"/>
      <c r="N78" s="197"/>
    </row>
    <row r="79" spans="1:14">
      <c r="A79" s="11" t="s">
        <v>8</v>
      </c>
      <c r="B79" s="125" t="s">
        <v>73</v>
      </c>
      <c r="C79" s="126"/>
      <c r="D79" s="126"/>
      <c r="E79" s="126"/>
      <c r="F79" s="126"/>
      <c r="G79" s="127"/>
      <c r="H79" s="34"/>
      <c r="I79" s="9">
        <f t="shared" si="0"/>
        <v>0</v>
      </c>
      <c r="K79" s="199" t="s">
        <v>149</v>
      </c>
      <c r="L79" s="200"/>
      <c r="M79" s="200"/>
      <c r="N79" s="201"/>
    </row>
    <row r="80" spans="1:14">
      <c r="A80" s="11" t="s">
        <v>13</v>
      </c>
      <c r="B80" s="125" t="s">
        <v>72</v>
      </c>
      <c r="C80" s="126"/>
      <c r="D80" s="126"/>
      <c r="E80" s="126"/>
      <c r="F80" s="126"/>
      <c r="G80" s="127"/>
      <c r="H80" s="82"/>
      <c r="I80" s="9">
        <f>$I$31*H80</f>
        <v>0</v>
      </c>
    </row>
    <row r="81" spans="1:14">
      <c r="A81" s="11" t="s">
        <v>14</v>
      </c>
      <c r="B81" s="125" t="s">
        <v>191</v>
      </c>
      <c r="C81" s="126"/>
      <c r="D81" s="126"/>
      <c r="E81" s="126"/>
      <c r="F81" s="126"/>
      <c r="G81" s="127"/>
      <c r="H81" s="34"/>
      <c r="I81" s="9">
        <f t="shared" si="0"/>
        <v>0</v>
      </c>
      <c r="J81" s="51"/>
    </row>
    <row r="82" spans="1:14">
      <c r="A82" s="129" t="s">
        <v>71</v>
      </c>
      <c r="B82" s="126"/>
      <c r="C82" s="126"/>
      <c r="D82" s="126"/>
      <c r="E82" s="126"/>
      <c r="F82" s="126"/>
      <c r="G82" s="127"/>
      <c r="H82" s="33">
        <f>TRUNC(SUM(H76:H81),2)</f>
        <v>0</v>
      </c>
      <c r="I82" s="8">
        <f>TRUNC(SUM(I76:I81),2)</f>
        <v>0</v>
      </c>
    </row>
    <row r="83" spans="1:14">
      <c r="A83" s="129"/>
      <c r="B83" s="126"/>
      <c r="C83" s="126"/>
      <c r="D83" s="126"/>
      <c r="E83" s="126"/>
      <c r="F83" s="126"/>
      <c r="G83" s="126"/>
      <c r="H83" s="126"/>
      <c r="I83" s="126"/>
    </row>
    <row r="84" spans="1:14">
      <c r="A84" s="138" t="s">
        <v>70</v>
      </c>
      <c r="B84" s="126"/>
      <c r="C84" s="126"/>
      <c r="D84" s="126"/>
      <c r="E84" s="126"/>
      <c r="F84" s="126"/>
      <c r="G84" s="126"/>
      <c r="H84" s="126"/>
      <c r="I84" s="127"/>
    </row>
    <row r="85" spans="1:14">
      <c r="A85" s="146" t="s">
        <v>69</v>
      </c>
      <c r="B85" s="126"/>
      <c r="C85" s="126"/>
      <c r="D85" s="126"/>
      <c r="E85" s="126"/>
      <c r="F85" s="126"/>
      <c r="G85" s="127"/>
      <c r="H85" s="32" t="s">
        <v>12</v>
      </c>
      <c r="I85" s="32" t="s">
        <v>30</v>
      </c>
      <c r="L85" s="65"/>
      <c r="M85" s="65"/>
      <c r="N85" s="65"/>
    </row>
    <row r="86" spans="1:14">
      <c r="A86" s="11" t="s">
        <v>5</v>
      </c>
      <c r="B86" s="125" t="s">
        <v>68</v>
      </c>
      <c r="C86" s="126"/>
      <c r="D86" s="126"/>
      <c r="E86" s="126"/>
      <c r="F86" s="126"/>
      <c r="G86" s="127"/>
      <c r="H86" s="82"/>
      <c r="I86" s="9">
        <f t="shared" ref="I86:I91" si="1">$I$31*H86</f>
        <v>0</v>
      </c>
      <c r="L86" s="71"/>
      <c r="M86" s="71"/>
      <c r="N86" s="71"/>
    </row>
    <row r="87" spans="1:14" ht="12.75" customHeight="1">
      <c r="A87" s="11" t="s">
        <v>6</v>
      </c>
      <c r="B87" s="125" t="s">
        <v>67</v>
      </c>
      <c r="C87" s="126"/>
      <c r="D87" s="126"/>
      <c r="E87" s="126"/>
      <c r="F87" s="126"/>
      <c r="G87" s="127"/>
      <c r="H87" s="82"/>
      <c r="I87" s="9">
        <f>$I$31*H87</f>
        <v>0</v>
      </c>
    </row>
    <row r="88" spans="1:14">
      <c r="A88" s="11" t="s">
        <v>7</v>
      </c>
      <c r="B88" s="125" t="s">
        <v>66</v>
      </c>
      <c r="C88" s="126"/>
      <c r="D88" s="126"/>
      <c r="E88" s="126"/>
      <c r="F88" s="126"/>
      <c r="G88" s="127"/>
      <c r="H88" s="82"/>
      <c r="I88" s="9">
        <f t="shared" si="1"/>
        <v>0</v>
      </c>
    </row>
    <row r="89" spans="1:14">
      <c r="A89" s="11" t="s">
        <v>8</v>
      </c>
      <c r="B89" s="125" t="s">
        <v>65</v>
      </c>
      <c r="C89" s="126"/>
      <c r="D89" s="126"/>
      <c r="E89" s="126"/>
      <c r="F89" s="126"/>
      <c r="G89" s="127"/>
      <c r="H89" s="82"/>
      <c r="I89" s="9">
        <f t="shared" si="1"/>
        <v>0</v>
      </c>
    </row>
    <row r="90" spans="1:14">
      <c r="A90" s="11" t="s">
        <v>13</v>
      </c>
      <c r="B90" s="125" t="s">
        <v>64</v>
      </c>
      <c r="C90" s="126"/>
      <c r="D90" s="126"/>
      <c r="E90" s="126"/>
      <c r="F90" s="126"/>
      <c r="G90" s="127"/>
      <c r="H90" s="82"/>
      <c r="I90" s="9">
        <f t="shared" si="1"/>
        <v>0</v>
      </c>
      <c r="K90" s="143" t="s">
        <v>216</v>
      </c>
      <c r="L90" s="143"/>
      <c r="M90" s="143"/>
      <c r="N90" s="143"/>
    </row>
    <row r="91" spans="1:14">
      <c r="A91" s="11" t="s">
        <v>14</v>
      </c>
      <c r="B91" s="125" t="s">
        <v>63</v>
      </c>
      <c r="C91" s="126"/>
      <c r="D91" s="126"/>
      <c r="E91" s="126"/>
      <c r="F91" s="126"/>
      <c r="G91" s="127"/>
      <c r="H91" s="82"/>
      <c r="I91" s="9">
        <f t="shared" si="1"/>
        <v>0</v>
      </c>
      <c r="K91" s="143"/>
      <c r="L91" s="143"/>
      <c r="M91" s="143"/>
      <c r="N91" s="143"/>
    </row>
    <row r="92" spans="1:14">
      <c r="A92" s="129" t="s">
        <v>62</v>
      </c>
      <c r="B92" s="126"/>
      <c r="C92" s="126"/>
      <c r="D92" s="126"/>
      <c r="E92" s="126"/>
      <c r="F92" s="126"/>
      <c r="G92" s="127"/>
      <c r="H92" s="33">
        <f>SUM(H86:H91)</f>
        <v>0</v>
      </c>
      <c r="I92" s="8">
        <f>TRUNC(SUM(I86:I91),2)</f>
        <v>0</v>
      </c>
      <c r="K92" s="143"/>
      <c r="L92" s="143"/>
      <c r="M92" s="143"/>
      <c r="N92" s="143"/>
    </row>
    <row r="93" spans="1:14">
      <c r="A93" s="145"/>
      <c r="B93" s="126"/>
      <c r="C93" s="126"/>
      <c r="D93" s="126"/>
      <c r="E93" s="126"/>
      <c r="F93" s="126"/>
      <c r="G93" s="126"/>
      <c r="H93" s="126"/>
      <c r="I93" s="126"/>
      <c r="K93" s="143"/>
      <c r="L93" s="143"/>
      <c r="M93" s="143"/>
      <c r="N93" s="143"/>
    </row>
    <row r="94" spans="1:14">
      <c r="A94" s="146" t="s">
        <v>61</v>
      </c>
      <c r="B94" s="126"/>
      <c r="C94" s="126"/>
      <c r="D94" s="126"/>
      <c r="E94" s="126"/>
      <c r="F94" s="126"/>
      <c r="G94" s="127"/>
      <c r="H94" s="32" t="s">
        <v>12</v>
      </c>
      <c r="I94" s="32" t="s">
        <v>30</v>
      </c>
    </row>
    <row r="95" spans="1:14">
      <c r="A95" s="11" t="s">
        <v>5</v>
      </c>
      <c r="B95" s="125" t="s">
        <v>60</v>
      </c>
      <c r="C95" s="126"/>
      <c r="D95" s="126"/>
      <c r="E95" s="126"/>
      <c r="F95" s="126"/>
      <c r="G95" s="127"/>
      <c r="H95" s="27"/>
      <c r="I95" s="9">
        <f>$I$31*H95</f>
        <v>0</v>
      </c>
    </row>
    <row r="96" spans="1:14">
      <c r="A96" s="129" t="s">
        <v>59</v>
      </c>
      <c r="B96" s="126"/>
      <c r="C96" s="126"/>
      <c r="D96" s="126"/>
      <c r="E96" s="126"/>
      <c r="F96" s="126"/>
      <c r="G96" s="127"/>
      <c r="H96" s="29">
        <f>TRUNC(SUM(H95),4)</f>
        <v>0</v>
      </c>
      <c r="I96" s="8">
        <f>TRUNC(SUM(I95),2)</f>
        <v>0</v>
      </c>
    </row>
    <row r="97" spans="1:10">
      <c r="A97" s="139"/>
      <c r="B97" s="140"/>
      <c r="C97" s="140"/>
      <c r="D97" s="140"/>
      <c r="E97" s="140"/>
      <c r="F97" s="140"/>
      <c r="G97" s="140"/>
      <c r="H97" s="140"/>
      <c r="I97" s="140"/>
    </row>
    <row r="98" spans="1:10">
      <c r="A98" s="138" t="s">
        <v>58</v>
      </c>
      <c r="B98" s="126"/>
      <c r="C98" s="126"/>
      <c r="D98" s="126"/>
      <c r="E98" s="126"/>
      <c r="F98" s="126"/>
      <c r="G98" s="126"/>
      <c r="H98" s="126"/>
      <c r="I98" s="127"/>
    </row>
    <row r="99" spans="1:10">
      <c r="A99" s="129" t="s">
        <v>20</v>
      </c>
      <c r="B99" s="126"/>
      <c r="C99" s="126"/>
      <c r="D99" s="126"/>
      <c r="E99" s="126"/>
      <c r="F99" s="126"/>
      <c r="G99" s="126"/>
      <c r="H99" s="127"/>
      <c r="I99" s="11" t="s">
        <v>30</v>
      </c>
    </row>
    <row r="100" spans="1:10">
      <c r="A100" s="11" t="s">
        <v>21</v>
      </c>
      <c r="B100" s="141" t="s">
        <v>57</v>
      </c>
      <c r="C100" s="126"/>
      <c r="D100" s="126"/>
      <c r="E100" s="126"/>
      <c r="F100" s="126"/>
      <c r="G100" s="126"/>
      <c r="H100" s="127"/>
      <c r="I100" s="9">
        <f>I92</f>
        <v>0</v>
      </c>
      <c r="J100" s="28"/>
    </row>
    <row r="101" spans="1:10">
      <c r="A101" s="11" t="s">
        <v>56</v>
      </c>
      <c r="B101" s="141" t="s">
        <v>55</v>
      </c>
      <c r="C101" s="126"/>
      <c r="D101" s="126"/>
      <c r="E101" s="126"/>
      <c r="F101" s="126"/>
      <c r="G101" s="126"/>
      <c r="H101" s="127"/>
      <c r="I101" s="9">
        <f>I96</f>
        <v>0</v>
      </c>
      <c r="J101" s="28"/>
    </row>
    <row r="102" spans="1:10">
      <c r="A102" s="129" t="s">
        <v>54</v>
      </c>
      <c r="B102" s="126"/>
      <c r="C102" s="126"/>
      <c r="D102" s="126"/>
      <c r="E102" s="126"/>
      <c r="F102" s="126"/>
      <c r="G102" s="126"/>
      <c r="H102" s="127"/>
      <c r="I102" s="8">
        <f>TRUNC(SUM(I100:I101),2)</f>
        <v>0</v>
      </c>
      <c r="J102" s="28"/>
    </row>
    <row r="103" spans="1:10">
      <c r="A103" s="137"/>
      <c r="B103" s="132"/>
      <c r="C103" s="132"/>
      <c r="D103" s="132"/>
      <c r="E103" s="132"/>
      <c r="F103" s="132"/>
      <c r="G103" s="132"/>
      <c r="H103" s="132"/>
      <c r="I103" s="132"/>
      <c r="J103" s="28"/>
    </row>
    <row r="104" spans="1:10">
      <c r="A104" s="138" t="s">
        <v>53</v>
      </c>
      <c r="B104" s="126"/>
      <c r="C104" s="126"/>
      <c r="D104" s="126"/>
      <c r="E104" s="126"/>
      <c r="F104" s="126"/>
      <c r="G104" s="126"/>
      <c r="H104" s="126"/>
      <c r="I104" s="127"/>
      <c r="J104" s="28"/>
    </row>
    <row r="105" spans="1:10">
      <c r="A105" s="11">
        <v>5</v>
      </c>
      <c r="B105" s="129" t="s">
        <v>52</v>
      </c>
      <c r="C105" s="126"/>
      <c r="D105" s="126"/>
      <c r="E105" s="126"/>
      <c r="F105" s="126"/>
      <c r="G105" s="127"/>
      <c r="H105" s="11"/>
      <c r="I105" s="11" t="s">
        <v>30</v>
      </c>
    </row>
    <row r="106" spans="1:10">
      <c r="A106" s="11" t="s">
        <v>5</v>
      </c>
      <c r="B106" s="136" t="s">
        <v>51</v>
      </c>
      <c r="C106" s="126"/>
      <c r="D106" s="126"/>
      <c r="E106" s="126"/>
      <c r="F106" s="126"/>
      <c r="G106" s="127"/>
      <c r="H106" s="31"/>
      <c r="I106" s="87">
        <f>'Uniforme '!E10</f>
        <v>0</v>
      </c>
    </row>
    <row r="107" spans="1:10">
      <c r="A107" s="11" t="s">
        <v>6</v>
      </c>
      <c r="B107" s="136" t="s">
        <v>201</v>
      </c>
      <c r="C107" s="126"/>
      <c r="D107" s="126"/>
      <c r="E107" s="126"/>
      <c r="F107" s="126"/>
      <c r="G107" s="127"/>
      <c r="H107" s="31"/>
      <c r="I107" s="87">
        <f>'Materiais e equipamentos'!B39</f>
        <v>0</v>
      </c>
    </row>
    <row r="108" spans="1:10">
      <c r="A108" s="129" t="s">
        <v>50</v>
      </c>
      <c r="B108" s="126"/>
      <c r="C108" s="126"/>
      <c r="D108" s="126"/>
      <c r="E108" s="126"/>
      <c r="F108" s="126"/>
      <c r="G108" s="127"/>
      <c r="H108" s="29"/>
      <c r="I108" s="91">
        <f>TRUNC(SUM(I106:I107),2)</f>
        <v>0</v>
      </c>
    </row>
    <row r="109" spans="1:10">
      <c r="A109" s="137"/>
      <c r="B109" s="132"/>
      <c r="C109" s="132"/>
      <c r="D109" s="132"/>
      <c r="E109" s="132"/>
      <c r="F109" s="132"/>
      <c r="G109" s="132"/>
      <c r="H109" s="132"/>
      <c r="I109" s="132"/>
    </row>
    <row r="110" spans="1:10">
      <c r="A110" s="138" t="s">
        <v>49</v>
      </c>
      <c r="B110" s="126"/>
      <c r="C110" s="126"/>
      <c r="D110" s="126"/>
      <c r="E110" s="126"/>
      <c r="F110" s="126"/>
      <c r="G110" s="126"/>
      <c r="H110" s="126"/>
      <c r="I110" s="127"/>
    </row>
    <row r="111" spans="1:10">
      <c r="A111" s="11">
        <v>6</v>
      </c>
      <c r="B111" s="129" t="s">
        <v>48</v>
      </c>
      <c r="C111" s="126"/>
      <c r="D111" s="126"/>
      <c r="E111" s="126"/>
      <c r="F111" s="126"/>
      <c r="G111" s="127"/>
      <c r="H111" s="11" t="s">
        <v>12</v>
      </c>
      <c r="I111" s="11" t="s">
        <v>30</v>
      </c>
    </row>
    <row r="112" spans="1:10">
      <c r="A112" s="11" t="s">
        <v>5</v>
      </c>
      <c r="B112" s="125" t="s">
        <v>47</v>
      </c>
      <c r="C112" s="126"/>
      <c r="D112" s="126"/>
      <c r="E112" s="126"/>
      <c r="F112" s="126"/>
      <c r="G112" s="127"/>
      <c r="H112" s="26"/>
      <c r="I112" s="84">
        <f>H112*I137</f>
        <v>0</v>
      </c>
    </row>
    <row r="113" spans="1:9">
      <c r="A113" s="11" t="s">
        <v>6</v>
      </c>
      <c r="B113" s="125" t="s">
        <v>46</v>
      </c>
      <c r="C113" s="126"/>
      <c r="D113" s="126"/>
      <c r="E113" s="126"/>
      <c r="F113" s="126"/>
      <c r="G113" s="127"/>
      <c r="H113" s="26"/>
      <c r="I113" s="84">
        <f>H113*I137</f>
        <v>0</v>
      </c>
    </row>
    <row r="114" spans="1:9">
      <c r="A114" s="11" t="s">
        <v>7</v>
      </c>
      <c r="B114" s="128" t="s">
        <v>45</v>
      </c>
      <c r="C114" s="126"/>
      <c r="D114" s="126"/>
      <c r="E114" s="126"/>
      <c r="F114" s="126"/>
      <c r="G114" s="127"/>
      <c r="H114" s="27"/>
      <c r="I114" s="85"/>
    </row>
    <row r="115" spans="1:9">
      <c r="A115" s="11" t="s">
        <v>22</v>
      </c>
      <c r="B115" s="125" t="s">
        <v>44</v>
      </c>
      <c r="C115" s="126"/>
      <c r="D115" s="126"/>
      <c r="E115" s="126"/>
      <c r="F115" s="126"/>
      <c r="G115" s="127"/>
      <c r="H115" s="26"/>
      <c r="I115" s="85">
        <f>TRUNC(H115*I126,2)</f>
        <v>0</v>
      </c>
    </row>
    <row r="116" spans="1:9">
      <c r="A116" s="11" t="s">
        <v>23</v>
      </c>
      <c r="B116" s="125" t="s">
        <v>43</v>
      </c>
      <c r="C116" s="126"/>
      <c r="D116" s="126"/>
      <c r="E116" s="126"/>
      <c r="F116" s="126"/>
      <c r="G116" s="127"/>
      <c r="H116" s="26"/>
      <c r="I116" s="85">
        <f>TRUNC(H116*I126,2)</f>
        <v>0</v>
      </c>
    </row>
    <row r="117" spans="1:9">
      <c r="A117" s="11" t="s">
        <v>42</v>
      </c>
      <c r="B117" s="125" t="s">
        <v>41</v>
      </c>
      <c r="C117" s="126"/>
      <c r="D117" s="126"/>
      <c r="E117" s="126"/>
      <c r="F117" s="126"/>
      <c r="G117" s="127"/>
      <c r="H117" s="26"/>
      <c r="I117" s="85">
        <f>TRUNC(H117*I126,2)</f>
        <v>0</v>
      </c>
    </row>
    <row r="118" spans="1:9">
      <c r="A118" s="77" t="s">
        <v>136</v>
      </c>
      <c r="B118" s="133" t="s">
        <v>135</v>
      </c>
      <c r="C118" s="134"/>
      <c r="D118" s="134"/>
      <c r="E118" s="134"/>
      <c r="F118" s="134"/>
      <c r="G118" s="135"/>
      <c r="H118" s="26"/>
      <c r="I118" s="85">
        <f>TRUNC(H118*I126,2)</f>
        <v>0</v>
      </c>
    </row>
    <row r="119" spans="1:9">
      <c r="A119" s="129" t="s">
        <v>40</v>
      </c>
      <c r="B119" s="126"/>
      <c r="C119" s="126"/>
      <c r="D119" s="126"/>
      <c r="E119" s="126"/>
      <c r="F119" s="126"/>
      <c r="G119" s="127"/>
      <c r="H119" s="25">
        <f>SUM(H112:H118)</f>
        <v>0</v>
      </c>
      <c r="I119" s="86">
        <f>TRUNC(SUM(I112:I118),2)</f>
        <v>0</v>
      </c>
    </row>
    <row r="120" spans="1:9">
      <c r="A120" s="79"/>
      <c r="B120" s="130"/>
      <c r="C120" s="124"/>
      <c r="D120" s="124"/>
      <c r="E120" s="124"/>
      <c r="F120" s="124"/>
      <c r="G120" s="124"/>
      <c r="H120" s="124"/>
      <c r="I120" s="124"/>
    </row>
    <row r="121" spans="1:9">
      <c r="A121" s="24" t="s">
        <v>39</v>
      </c>
      <c r="B121" s="131" t="s">
        <v>38</v>
      </c>
      <c r="C121" s="132"/>
      <c r="D121" s="132"/>
      <c r="E121" s="132"/>
      <c r="F121" s="132"/>
      <c r="G121" s="132"/>
      <c r="H121" s="23">
        <f>TRUNC(H115+H116+H117+H118,4)</f>
        <v>0</v>
      </c>
      <c r="I121" s="22"/>
    </row>
    <row r="122" spans="1:9">
      <c r="A122" s="20"/>
      <c r="B122" s="123">
        <v>100</v>
      </c>
      <c r="C122" s="124"/>
      <c r="D122" s="124"/>
      <c r="E122" s="124"/>
      <c r="F122" s="124"/>
      <c r="G122" s="124"/>
      <c r="H122" s="18"/>
      <c r="I122" s="17"/>
    </row>
    <row r="123" spans="1:9">
      <c r="A123" s="21"/>
      <c r="B123" s="75"/>
      <c r="C123" s="75"/>
      <c r="D123" s="75"/>
      <c r="E123" s="75"/>
      <c r="F123" s="75"/>
      <c r="G123" s="75"/>
      <c r="H123" s="18"/>
      <c r="I123" s="17"/>
    </row>
    <row r="124" spans="1:9">
      <c r="A124" s="20" t="s">
        <v>37</v>
      </c>
      <c r="B124" s="123" t="s">
        <v>36</v>
      </c>
      <c r="C124" s="124"/>
      <c r="D124" s="124"/>
      <c r="E124" s="124"/>
      <c r="F124" s="124"/>
      <c r="G124" s="124"/>
      <c r="H124" s="18"/>
      <c r="I124" s="17">
        <f>TRUNC(I137+I112+I113,2)</f>
        <v>0</v>
      </c>
    </row>
    <row r="125" spans="1:9">
      <c r="A125" s="20"/>
      <c r="B125" s="75"/>
      <c r="C125" s="75"/>
      <c r="D125" s="75"/>
      <c r="E125" s="75"/>
      <c r="F125" s="75"/>
      <c r="G125" s="75"/>
      <c r="H125" s="18"/>
      <c r="I125" s="17"/>
    </row>
    <row r="126" spans="1:9">
      <c r="A126" s="20" t="s">
        <v>35</v>
      </c>
      <c r="B126" s="123" t="s">
        <v>34</v>
      </c>
      <c r="C126" s="124"/>
      <c r="D126" s="124"/>
      <c r="E126" s="124"/>
      <c r="F126" s="124"/>
      <c r="G126" s="124"/>
      <c r="H126" s="18"/>
      <c r="I126" s="17">
        <f>TRUNC(I124/(1-H121),2)</f>
        <v>0</v>
      </c>
    </row>
    <row r="127" spans="1:9">
      <c r="A127" s="20"/>
      <c r="B127" s="75"/>
      <c r="C127" s="75"/>
      <c r="D127" s="75"/>
      <c r="E127" s="75"/>
      <c r="F127" s="75"/>
      <c r="G127" s="75"/>
      <c r="H127" s="18"/>
      <c r="I127" s="17"/>
    </row>
    <row r="128" spans="1:9">
      <c r="A128" s="16"/>
      <c r="B128" s="142" t="s">
        <v>33</v>
      </c>
      <c r="C128" s="140"/>
      <c r="D128" s="140"/>
      <c r="E128" s="140"/>
      <c r="F128" s="140"/>
      <c r="G128" s="140"/>
      <c r="H128" s="15"/>
      <c r="I128" s="14">
        <f>TRUNC(I126-I124,2)</f>
        <v>0</v>
      </c>
    </row>
    <row r="129" spans="1:9">
      <c r="A129" s="79"/>
      <c r="B129" s="79"/>
      <c r="C129" s="79"/>
      <c r="D129" s="79"/>
      <c r="E129" s="79"/>
      <c r="F129" s="79"/>
      <c r="G129" s="79"/>
      <c r="H129" s="79"/>
      <c r="I129" s="12"/>
    </row>
    <row r="130" spans="1:9">
      <c r="A130" s="144" t="s">
        <v>32</v>
      </c>
      <c r="B130" s="126"/>
      <c r="C130" s="126"/>
      <c r="D130" s="126"/>
      <c r="E130" s="126"/>
      <c r="F130" s="126"/>
      <c r="G130" s="126"/>
      <c r="H130" s="126"/>
      <c r="I130" s="127"/>
    </row>
    <row r="131" spans="1:9">
      <c r="A131" s="129" t="s">
        <v>31</v>
      </c>
      <c r="B131" s="126"/>
      <c r="C131" s="126"/>
      <c r="D131" s="126"/>
      <c r="E131" s="126"/>
      <c r="F131" s="126"/>
      <c r="G131" s="126"/>
      <c r="H131" s="127"/>
      <c r="I131" s="11" t="s">
        <v>30</v>
      </c>
    </row>
    <row r="132" spans="1:9">
      <c r="A132" s="10" t="s">
        <v>5</v>
      </c>
      <c r="B132" s="125" t="str">
        <f>A23</f>
        <v>MÓDULO 1 - COMPOSIÇÃO DA REMUNERAÇÃO</v>
      </c>
      <c r="C132" s="126"/>
      <c r="D132" s="126"/>
      <c r="E132" s="126"/>
      <c r="F132" s="126"/>
      <c r="G132" s="126"/>
      <c r="H132" s="127"/>
      <c r="I132" s="9">
        <f>I31</f>
        <v>0</v>
      </c>
    </row>
    <row r="133" spans="1:9">
      <c r="A133" s="10" t="s">
        <v>6</v>
      </c>
      <c r="B133" s="125" t="str">
        <f>A35</f>
        <v>MÓDULO 2 – ENCARGOS E BENEFÍCIOS ANUAIS, MENSAIS E DIÁRIOS</v>
      </c>
      <c r="C133" s="126"/>
      <c r="D133" s="126"/>
      <c r="E133" s="126"/>
      <c r="F133" s="126"/>
      <c r="G133" s="126"/>
      <c r="H133" s="127"/>
      <c r="I133" s="9">
        <f>I72</f>
        <v>0</v>
      </c>
    </row>
    <row r="134" spans="1:9">
      <c r="A134" s="10" t="s">
        <v>7</v>
      </c>
      <c r="B134" s="125" t="str">
        <f>A74</f>
        <v>MÓDULO 3 – PROVISÃO PARA RESCISÃO</v>
      </c>
      <c r="C134" s="126"/>
      <c r="D134" s="126"/>
      <c r="E134" s="126"/>
      <c r="F134" s="126"/>
      <c r="G134" s="126"/>
      <c r="H134" s="127"/>
      <c r="I134" s="9">
        <f>I82</f>
        <v>0</v>
      </c>
    </row>
    <row r="135" spans="1:9">
      <c r="A135" s="10" t="s">
        <v>8</v>
      </c>
      <c r="B135" s="125" t="str">
        <f>A84</f>
        <v>MÓDULO 4 – CUSTO DE REPOSIÇÃO DO PROFISSIONAL AUSENTE</v>
      </c>
      <c r="C135" s="126"/>
      <c r="D135" s="126"/>
      <c r="E135" s="126"/>
      <c r="F135" s="126"/>
      <c r="G135" s="126"/>
      <c r="H135" s="127"/>
      <c r="I135" s="9">
        <f>I102</f>
        <v>0</v>
      </c>
    </row>
    <row r="136" spans="1:9">
      <c r="A136" s="10" t="s">
        <v>13</v>
      </c>
      <c r="B136" s="125" t="str">
        <f>A104</f>
        <v>MÓDULO 5 – INSUMOS DIVERSOS</v>
      </c>
      <c r="C136" s="126"/>
      <c r="D136" s="126"/>
      <c r="E136" s="126"/>
      <c r="F136" s="126"/>
      <c r="G136" s="126"/>
      <c r="H136" s="127"/>
      <c r="I136" s="9">
        <f>I108</f>
        <v>0</v>
      </c>
    </row>
    <row r="137" spans="1:9">
      <c r="A137" s="11"/>
      <c r="B137" s="129" t="s">
        <v>29</v>
      </c>
      <c r="C137" s="126"/>
      <c r="D137" s="126"/>
      <c r="E137" s="126"/>
      <c r="F137" s="126"/>
      <c r="G137" s="126"/>
      <c r="H137" s="127"/>
      <c r="I137" s="8">
        <f>TRUNC(SUM(I132:I136),2)</f>
        <v>0</v>
      </c>
    </row>
    <row r="138" spans="1:9">
      <c r="A138" s="10" t="s">
        <v>14</v>
      </c>
      <c r="B138" s="125" t="str">
        <f>A110</f>
        <v>MÓDULO 6 – CUSTOS INDIRETOS, TRIBUTOS E LUCRO</v>
      </c>
      <c r="C138" s="126"/>
      <c r="D138" s="126"/>
      <c r="E138" s="126"/>
      <c r="F138" s="126"/>
      <c r="G138" s="126"/>
      <c r="H138" s="127"/>
      <c r="I138" s="9">
        <f>I119</f>
        <v>0</v>
      </c>
    </row>
    <row r="139" spans="1:9">
      <c r="A139" s="129" t="s">
        <v>28</v>
      </c>
      <c r="B139" s="126"/>
      <c r="C139" s="126"/>
      <c r="D139" s="126"/>
      <c r="E139" s="126"/>
      <c r="F139" s="126"/>
      <c r="G139" s="126"/>
      <c r="H139" s="127"/>
      <c r="I139" s="8">
        <f>TRUNC(SUM(I137:I138),2)</f>
        <v>0</v>
      </c>
    </row>
    <row r="140" spans="1:9">
      <c r="I140" s="7"/>
    </row>
    <row r="141" spans="1:9">
      <c r="D141" s="2"/>
      <c r="F141" s="2"/>
      <c r="G141" s="2"/>
      <c r="H141" s="2"/>
      <c r="I141" s="2"/>
    </row>
    <row r="142" spans="1:9">
      <c r="D142" s="2"/>
      <c r="F142" s="2"/>
      <c r="G142" s="2"/>
      <c r="H142" s="2"/>
      <c r="I142" s="2"/>
    </row>
    <row r="143" spans="1:9">
      <c r="A143" s="4" t="s">
        <v>27</v>
      </c>
      <c r="B143" s="4" t="e">
        <f>I139/I25</f>
        <v>#DIV/0!</v>
      </c>
      <c r="D143" s="2"/>
      <c r="F143" s="2"/>
      <c r="G143" s="2"/>
      <c r="H143" s="2"/>
      <c r="I143" s="2"/>
    </row>
    <row r="144" spans="1:9">
      <c r="A144" s="3"/>
      <c r="B144" s="4"/>
      <c r="D144" s="2"/>
      <c r="E144" s="6"/>
      <c r="F144" s="2"/>
      <c r="G144" s="2"/>
      <c r="H144" s="2"/>
      <c r="I144" s="2"/>
    </row>
    <row r="145" spans="1:9" ht="21.75" customHeight="1">
      <c r="A145" s="4" t="s">
        <v>26</v>
      </c>
      <c r="B145" s="4"/>
      <c r="C145" s="5">
        <f>I139*G14</f>
        <v>0</v>
      </c>
      <c r="D145" s="2"/>
      <c r="E145" s="2"/>
      <c r="F145" s="2"/>
      <c r="G145" s="2"/>
      <c r="H145" s="2"/>
      <c r="I145" s="2"/>
    </row>
    <row r="146" spans="1:9" ht="26.25" customHeight="1">
      <c r="A146" s="188" t="s">
        <v>151</v>
      </c>
      <c r="B146" s="188"/>
      <c r="C146" s="5">
        <f>C145*20</f>
        <v>0</v>
      </c>
    </row>
  </sheetData>
  <mergeCells count="166">
    <mergeCell ref="B18:G18"/>
    <mergeCell ref="H18:I18"/>
    <mergeCell ref="B19:G19"/>
    <mergeCell ref="H19:I19"/>
    <mergeCell ref="B24:G24"/>
    <mergeCell ref="B25:G25"/>
    <mergeCell ref="B26:G26"/>
    <mergeCell ref="B27:G27"/>
    <mergeCell ref="B28:G28"/>
    <mergeCell ref="B20:G20"/>
    <mergeCell ref="H20:I20"/>
    <mergeCell ref="B21:G21"/>
    <mergeCell ref="H21:I21"/>
    <mergeCell ref="A22:I22"/>
    <mergeCell ref="A1:I2"/>
    <mergeCell ref="A3:I3"/>
    <mergeCell ref="A4:I4"/>
    <mergeCell ref="A6:I6"/>
    <mergeCell ref="B7:G7"/>
    <mergeCell ref="H7:I7"/>
    <mergeCell ref="A16:I16"/>
    <mergeCell ref="B17:G17"/>
    <mergeCell ref="H17:I17"/>
    <mergeCell ref="A12:I12"/>
    <mergeCell ref="A13:B13"/>
    <mergeCell ref="C13:D13"/>
    <mergeCell ref="A14:B14"/>
    <mergeCell ref="C14:D14"/>
    <mergeCell ref="G13:I13"/>
    <mergeCell ref="E14:F14"/>
    <mergeCell ref="G14:I14"/>
    <mergeCell ref="B8:G8"/>
    <mergeCell ref="H8:I8"/>
    <mergeCell ref="B9:G9"/>
    <mergeCell ref="H9:I9"/>
    <mergeCell ref="B10:G10"/>
    <mergeCell ref="H10:I10"/>
    <mergeCell ref="A23:I23"/>
    <mergeCell ref="B37:G37"/>
    <mergeCell ref="L37:N37"/>
    <mergeCell ref="B38:G38"/>
    <mergeCell ref="L38:N38"/>
    <mergeCell ref="B39:G39"/>
    <mergeCell ref="L39:N39"/>
    <mergeCell ref="B30:G30"/>
    <mergeCell ref="A31:H31"/>
    <mergeCell ref="A32:I32"/>
    <mergeCell ref="A35:I35"/>
    <mergeCell ref="K35:N35"/>
    <mergeCell ref="A36:G36"/>
    <mergeCell ref="K36:N36"/>
    <mergeCell ref="B29:G29"/>
    <mergeCell ref="A45:I45"/>
    <mergeCell ref="A46:G46"/>
    <mergeCell ref="B47:G47"/>
    <mergeCell ref="K47:N47"/>
    <mergeCell ref="B48:G48"/>
    <mergeCell ref="K48:N48"/>
    <mergeCell ref="B40:G40"/>
    <mergeCell ref="A41:G41"/>
    <mergeCell ref="K41:N41"/>
    <mergeCell ref="A42:I42"/>
    <mergeCell ref="A43:I43"/>
    <mergeCell ref="A44:I44"/>
    <mergeCell ref="B52:G52"/>
    <mergeCell ref="L52:N52"/>
    <mergeCell ref="B53:G53"/>
    <mergeCell ref="L53:N53"/>
    <mergeCell ref="B54:G54"/>
    <mergeCell ref="L54:N54"/>
    <mergeCell ref="I49:I50"/>
    <mergeCell ref="L49:N49"/>
    <mergeCell ref="L50:N50"/>
    <mergeCell ref="B51:G51"/>
    <mergeCell ref="L51:N51"/>
    <mergeCell ref="B49:C50"/>
    <mergeCell ref="D49:G49"/>
    <mergeCell ref="D50:G50"/>
    <mergeCell ref="B59:G59"/>
    <mergeCell ref="B60:G60"/>
    <mergeCell ref="B55:G55"/>
    <mergeCell ref="L55:N55"/>
    <mergeCell ref="A56:G56"/>
    <mergeCell ref="L56:N56"/>
    <mergeCell ref="A57:I57"/>
    <mergeCell ref="A58:G58"/>
    <mergeCell ref="L58:N58"/>
    <mergeCell ref="A65:I65"/>
    <mergeCell ref="A66:I66"/>
    <mergeCell ref="A67:I67"/>
    <mergeCell ref="A68:H68"/>
    <mergeCell ref="B69:H69"/>
    <mergeCell ref="B70:H70"/>
    <mergeCell ref="A61:H61"/>
    <mergeCell ref="A62:I62"/>
    <mergeCell ref="A63:I63"/>
    <mergeCell ref="A64:I64"/>
    <mergeCell ref="B78:G78"/>
    <mergeCell ref="K78:N78"/>
    <mergeCell ref="B79:G79"/>
    <mergeCell ref="K79:N79"/>
    <mergeCell ref="B80:G80"/>
    <mergeCell ref="B81:G81"/>
    <mergeCell ref="B71:H71"/>
    <mergeCell ref="A72:H72"/>
    <mergeCell ref="A74:I74"/>
    <mergeCell ref="B75:G75"/>
    <mergeCell ref="B76:G76"/>
    <mergeCell ref="B77:G77"/>
    <mergeCell ref="B88:G88"/>
    <mergeCell ref="B89:G89"/>
    <mergeCell ref="B90:G90"/>
    <mergeCell ref="B91:G91"/>
    <mergeCell ref="A92:G92"/>
    <mergeCell ref="A93:I93"/>
    <mergeCell ref="A82:G82"/>
    <mergeCell ref="A83:I83"/>
    <mergeCell ref="A84:I84"/>
    <mergeCell ref="A85:G85"/>
    <mergeCell ref="B86:G86"/>
    <mergeCell ref="B87:G87"/>
    <mergeCell ref="B100:H100"/>
    <mergeCell ref="B101:H101"/>
    <mergeCell ref="A102:H102"/>
    <mergeCell ref="A103:I103"/>
    <mergeCell ref="A104:I104"/>
    <mergeCell ref="B105:G105"/>
    <mergeCell ref="A94:G94"/>
    <mergeCell ref="B95:G95"/>
    <mergeCell ref="A96:G96"/>
    <mergeCell ref="A97:I97"/>
    <mergeCell ref="A98:I98"/>
    <mergeCell ref="A99:H99"/>
    <mergeCell ref="B111:G111"/>
    <mergeCell ref="B112:G112"/>
    <mergeCell ref="B113:G113"/>
    <mergeCell ref="B114:G114"/>
    <mergeCell ref="B115:G115"/>
    <mergeCell ref="B106:G106"/>
    <mergeCell ref="B107:G107"/>
    <mergeCell ref="A108:G108"/>
    <mergeCell ref="A109:I109"/>
    <mergeCell ref="K90:N93"/>
    <mergeCell ref="K72:N77"/>
    <mergeCell ref="B138:H138"/>
    <mergeCell ref="A139:H139"/>
    <mergeCell ref="A146:B146"/>
    <mergeCell ref="B132:H132"/>
    <mergeCell ref="B133:H133"/>
    <mergeCell ref="B134:H134"/>
    <mergeCell ref="B135:H135"/>
    <mergeCell ref="B136:H136"/>
    <mergeCell ref="B137:H137"/>
    <mergeCell ref="B122:G122"/>
    <mergeCell ref="B124:G124"/>
    <mergeCell ref="B126:G126"/>
    <mergeCell ref="B128:G128"/>
    <mergeCell ref="A130:I130"/>
    <mergeCell ref="A131:H131"/>
    <mergeCell ref="B116:G116"/>
    <mergeCell ref="B117:G117"/>
    <mergeCell ref="B118:G118"/>
    <mergeCell ref="A119:G119"/>
    <mergeCell ref="B120:I120"/>
    <mergeCell ref="B121:G121"/>
    <mergeCell ref="A110:I110"/>
  </mergeCells>
  <pageMargins left="0.511811024" right="0.511811024" top="0.78740157499999996" bottom="0.78740157499999996" header="0.31496062000000002" footer="0.31496062000000002"/>
  <pageSetup paperSize="9" scale="4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="70" zoomScaleNormal="70" workbookViewId="0">
      <selection activeCell="E12" sqref="E12"/>
    </sheetView>
  </sheetViews>
  <sheetFormatPr defaultRowHeight="14.25"/>
  <cols>
    <col min="1" max="1" width="40" customWidth="1"/>
    <col min="2" max="3" width="17.5" customWidth="1"/>
    <col min="4" max="4" width="16.375" customWidth="1"/>
    <col min="5" max="5" width="17.5" customWidth="1"/>
  </cols>
  <sheetData>
    <row r="1" spans="1:5" ht="18">
      <c r="A1" s="204" t="s">
        <v>213</v>
      </c>
      <c r="B1" s="204"/>
      <c r="C1" s="204"/>
      <c r="D1" s="204"/>
      <c r="E1" s="204"/>
    </row>
    <row r="2" spans="1:5" ht="18" customHeight="1">
      <c r="A2" s="205" t="s">
        <v>163</v>
      </c>
      <c r="B2" s="205" t="s">
        <v>129</v>
      </c>
      <c r="C2" s="205" t="s">
        <v>215</v>
      </c>
      <c r="D2" s="205" t="s">
        <v>197</v>
      </c>
      <c r="E2" s="205" t="s">
        <v>198</v>
      </c>
    </row>
    <row r="3" spans="1:5" ht="75.75" customHeight="1">
      <c r="A3" s="206"/>
      <c r="B3" s="206"/>
      <c r="C3" s="206"/>
      <c r="D3" s="206"/>
      <c r="E3" s="206"/>
    </row>
    <row r="4" spans="1:5" ht="30">
      <c r="A4" s="97" t="s">
        <v>183</v>
      </c>
      <c r="B4" s="98">
        <v>4</v>
      </c>
      <c r="C4" s="99"/>
      <c r="D4" s="99"/>
      <c r="E4" s="99"/>
    </row>
    <row r="5" spans="1:5" ht="75">
      <c r="A5" s="97" t="s">
        <v>184</v>
      </c>
      <c r="B5" s="98">
        <v>4</v>
      </c>
      <c r="C5" s="99"/>
      <c r="D5" s="99"/>
      <c r="E5" s="99"/>
    </row>
    <row r="6" spans="1:5" ht="15">
      <c r="A6" s="97" t="s">
        <v>171</v>
      </c>
      <c r="B6" s="98">
        <v>2</v>
      </c>
      <c r="C6" s="99"/>
      <c r="D6" s="99"/>
      <c r="E6" s="99"/>
    </row>
    <row r="7" spans="1:5" ht="15">
      <c r="A7" s="97" t="s">
        <v>172</v>
      </c>
      <c r="B7" s="98">
        <v>10</v>
      </c>
      <c r="C7" s="99"/>
      <c r="D7" s="99"/>
      <c r="E7" s="99"/>
    </row>
    <row r="8" spans="1:5" ht="30">
      <c r="A8" s="97" t="s">
        <v>181</v>
      </c>
      <c r="B8" s="98">
        <v>5</v>
      </c>
      <c r="C8" s="99"/>
      <c r="D8" s="99"/>
      <c r="E8" s="99"/>
    </row>
    <row r="9" spans="1:5" ht="30">
      <c r="A9" s="97" t="s">
        <v>169</v>
      </c>
      <c r="B9" s="98">
        <v>100</v>
      </c>
      <c r="C9" s="99"/>
      <c r="D9" s="99"/>
      <c r="E9" s="99"/>
    </row>
    <row r="10" spans="1:5" ht="30">
      <c r="A10" s="97" t="s">
        <v>170</v>
      </c>
      <c r="B10" s="98">
        <v>5</v>
      </c>
      <c r="C10" s="99"/>
      <c r="D10" s="99"/>
      <c r="E10" s="99"/>
    </row>
    <row r="11" spans="1:5" ht="15">
      <c r="A11" s="97" t="s">
        <v>173</v>
      </c>
      <c r="B11" s="98">
        <v>2</v>
      </c>
      <c r="C11" s="99"/>
      <c r="D11" s="99"/>
      <c r="E11" s="99"/>
    </row>
    <row r="12" spans="1:5" ht="30">
      <c r="A12" s="97" t="s">
        <v>179</v>
      </c>
      <c r="B12" s="98">
        <v>2</v>
      </c>
      <c r="C12" s="99"/>
      <c r="D12" s="99"/>
      <c r="E12" s="99"/>
    </row>
    <row r="13" spans="1:5" ht="30">
      <c r="A13" s="97" t="s">
        <v>174</v>
      </c>
      <c r="B13" s="98">
        <v>5</v>
      </c>
      <c r="C13" s="99"/>
      <c r="D13" s="99"/>
      <c r="E13" s="99"/>
    </row>
    <row r="14" spans="1:5" ht="15">
      <c r="A14" s="97" t="s">
        <v>175</v>
      </c>
      <c r="B14" s="98">
        <v>4</v>
      </c>
      <c r="C14" s="99"/>
      <c r="D14" s="99"/>
      <c r="E14" s="99"/>
    </row>
    <row r="15" spans="1:5" ht="30">
      <c r="A15" s="97" t="s">
        <v>176</v>
      </c>
      <c r="B15" s="98">
        <v>3</v>
      </c>
      <c r="C15" s="99"/>
      <c r="D15" s="99"/>
      <c r="E15" s="99"/>
    </row>
    <row r="16" spans="1:5" ht="30">
      <c r="A16" s="97" t="s">
        <v>177</v>
      </c>
      <c r="B16" s="98">
        <v>3</v>
      </c>
      <c r="C16" s="99"/>
      <c r="D16" s="99"/>
      <c r="E16" s="99"/>
    </row>
    <row r="17" spans="1:5" ht="30">
      <c r="A17" s="97" t="s">
        <v>178</v>
      </c>
      <c r="B17" s="98">
        <v>3</v>
      </c>
      <c r="C17" s="99"/>
      <c r="D17" s="99"/>
      <c r="E17" s="99"/>
    </row>
    <row r="18" spans="1:5" ht="15">
      <c r="A18" s="97" t="s">
        <v>165</v>
      </c>
      <c r="B18" s="98">
        <v>6</v>
      </c>
      <c r="C18" s="99"/>
      <c r="D18" s="99"/>
      <c r="E18" s="99"/>
    </row>
    <row r="19" spans="1:5" ht="27.75" customHeight="1">
      <c r="A19" s="202" t="s">
        <v>128</v>
      </c>
      <c r="B19" s="203"/>
      <c r="C19" s="203"/>
      <c r="D19" s="100">
        <f>SUM(D4:D17)</f>
        <v>0</v>
      </c>
      <c r="E19" s="101">
        <f>SUM(E4:E17)</f>
        <v>0</v>
      </c>
    </row>
    <row r="20" spans="1:5">
      <c r="A20" s="102"/>
      <c r="B20" s="102"/>
      <c r="C20" s="102"/>
      <c r="D20" s="102"/>
      <c r="E20" s="102"/>
    </row>
    <row r="21" spans="1:5" ht="18">
      <c r="A21" s="204" t="s">
        <v>214</v>
      </c>
      <c r="B21" s="204"/>
      <c r="C21" s="204"/>
      <c r="D21" s="204"/>
      <c r="E21" s="204"/>
    </row>
    <row r="22" spans="1:5">
      <c r="A22" s="205" t="s">
        <v>163</v>
      </c>
      <c r="B22" s="205" t="s">
        <v>129</v>
      </c>
      <c r="C22" s="205" t="s">
        <v>215</v>
      </c>
      <c r="D22" s="205" t="s">
        <v>197</v>
      </c>
      <c r="E22" s="205" t="s">
        <v>130</v>
      </c>
    </row>
    <row r="23" spans="1:5" ht="39.75" customHeight="1">
      <c r="A23" s="206"/>
      <c r="B23" s="206"/>
      <c r="C23" s="206"/>
      <c r="D23" s="206"/>
      <c r="E23" s="206"/>
    </row>
    <row r="24" spans="1:5" ht="15">
      <c r="A24" s="97" t="s">
        <v>194</v>
      </c>
      <c r="B24" s="98">
        <v>1</v>
      </c>
      <c r="C24" s="99"/>
      <c r="D24" s="99"/>
      <c r="E24" s="99"/>
    </row>
    <row r="25" spans="1:5" ht="15">
      <c r="A25" s="97" t="s">
        <v>164</v>
      </c>
      <c r="B25" s="98">
        <v>1</v>
      </c>
      <c r="C25" s="99"/>
      <c r="D25" s="99"/>
      <c r="E25" s="99"/>
    </row>
    <row r="26" spans="1:5" ht="60">
      <c r="A26" s="97" t="s">
        <v>180</v>
      </c>
      <c r="B26" s="98">
        <v>1</v>
      </c>
      <c r="C26" s="99"/>
      <c r="D26" s="99"/>
      <c r="E26" s="99"/>
    </row>
    <row r="27" spans="1:5" ht="15">
      <c r="A27" s="97" t="s">
        <v>211</v>
      </c>
      <c r="B27" s="98">
        <v>1</v>
      </c>
      <c r="C27" s="99"/>
      <c r="D27" s="99"/>
      <c r="E27" s="99"/>
    </row>
    <row r="28" spans="1:5" ht="15">
      <c r="A28" s="97" t="s">
        <v>196</v>
      </c>
      <c r="B28" s="98">
        <v>1</v>
      </c>
      <c r="C28" s="99"/>
      <c r="D28" s="99"/>
      <c r="E28" s="99"/>
    </row>
    <row r="29" spans="1:5" ht="39" customHeight="1">
      <c r="A29" s="97" t="s">
        <v>210</v>
      </c>
      <c r="B29" s="98">
        <v>10</v>
      </c>
      <c r="C29" s="103"/>
      <c r="D29" s="99"/>
      <c r="E29" s="99"/>
    </row>
    <row r="30" spans="1:5" ht="45">
      <c r="A30" s="97" t="s">
        <v>167</v>
      </c>
      <c r="B30" s="98">
        <v>3</v>
      </c>
      <c r="C30" s="99"/>
      <c r="D30" s="99"/>
      <c r="E30" s="99"/>
    </row>
    <row r="31" spans="1:5" ht="30">
      <c r="A31" s="97" t="s">
        <v>182</v>
      </c>
      <c r="B31" s="98">
        <v>3</v>
      </c>
      <c r="C31" s="99"/>
      <c r="D31" s="99"/>
      <c r="E31" s="99"/>
    </row>
    <row r="32" spans="1:5" ht="15">
      <c r="A32" s="97" t="s">
        <v>166</v>
      </c>
      <c r="B32" s="98">
        <v>3</v>
      </c>
      <c r="C32" s="99"/>
      <c r="D32" s="99"/>
      <c r="E32" s="99"/>
    </row>
    <row r="33" spans="1:5" ht="45">
      <c r="A33" s="97" t="s">
        <v>168</v>
      </c>
      <c r="B33" s="98">
        <v>3</v>
      </c>
      <c r="C33" s="99"/>
      <c r="D33" s="99"/>
      <c r="E33" s="99"/>
    </row>
    <row r="34" spans="1:5" ht="30">
      <c r="A34" s="97" t="s">
        <v>212</v>
      </c>
      <c r="B34" s="98">
        <v>10</v>
      </c>
      <c r="C34" s="99"/>
      <c r="D34" s="99"/>
      <c r="E34" s="99"/>
    </row>
    <row r="35" spans="1:5" ht="30">
      <c r="A35" s="97" t="s">
        <v>199</v>
      </c>
      <c r="B35" s="98">
        <v>1</v>
      </c>
      <c r="C35" s="99"/>
      <c r="D35" s="99"/>
      <c r="E35" s="99"/>
    </row>
    <row r="36" spans="1:5" ht="15">
      <c r="A36" s="97" t="s">
        <v>195</v>
      </c>
      <c r="B36" s="98">
        <v>1</v>
      </c>
      <c r="C36" s="99"/>
      <c r="D36" s="99"/>
      <c r="E36" s="99"/>
    </row>
    <row r="37" spans="1:5" ht="15.75">
      <c r="A37" s="202" t="s">
        <v>128</v>
      </c>
      <c r="B37" s="203"/>
      <c r="C37" s="203"/>
      <c r="D37" s="100">
        <f>SUM(D24:D36)</f>
        <v>0</v>
      </c>
      <c r="E37" s="101">
        <f>SUM(E24:E36)</f>
        <v>0</v>
      </c>
    </row>
    <row r="39" spans="1:5" ht="31.5">
      <c r="A39" s="104" t="s">
        <v>200</v>
      </c>
      <c r="B39" s="90">
        <f>E19+E37</f>
        <v>0</v>
      </c>
    </row>
  </sheetData>
  <sortState ref="A4:E17">
    <sortCondition ref="A4:A17"/>
  </sortState>
  <mergeCells count="14">
    <mergeCell ref="A37:C37"/>
    <mergeCell ref="A1:E1"/>
    <mergeCell ref="E2:E3"/>
    <mergeCell ref="A2:A3"/>
    <mergeCell ref="B2:B3"/>
    <mergeCell ref="C2:C3"/>
    <mergeCell ref="A19:C19"/>
    <mergeCell ref="D2:D3"/>
    <mergeCell ref="A21:E21"/>
    <mergeCell ref="A22:A23"/>
    <mergeCell ref="B22:B23"/>
    <mergeCell ref="C22:C23"/>
    <mergeCell ref="D22:D23"/>
    <mergeCell ref="E22:E23"/>
  </mergeCells>
  <pageMargins left="0.511811024" right="0.511811024" top="0.78740157499999996" bottom="0.78740157499999996" header="0.31496062000000002" footer="0.31496062000000002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E12" sqref="E12"/>
    </sheetView>
  </sheetViews>
  <sheetFormatPr defaultRowHeight="14.25"/>
  <cols>
    <col min="1" max="1" width="21.5" customWidth="1"/>
    <col min="2" max="3" width="16.125" customWidth="1"/>
    <col min="4" max="4" width="16.5" customWidth="1"/>
    <col min="5" max="5" width="19.125" customWidth="1"/>
  </cols>
  <sheetData>
    <row r="1" spans="1:5" ht="18" customHeight="1">
      <c r="A1" s="208" t="s">
        <v>131</v>
      </c>
      <c r="B1" s="208" t="s">
        <v>193</v>
      </c>
      <c r="C1" s="208" t="s">
        <v>215</v>
      </c>
      <c r="D1" s="211" t="s">
        <v>132</v>
      </c>
      <c r="E1" s="208" t="s">
        <v>133</v>
      </c>
    </row>
    <row r="2" spans="1:5" ht="114.75" customHeight="1">
      <c r="A2" s="210"/>
      <c r="B2" s="210"/>
      <c r="C2" s="209"/>
      <c r="D2" s="212"/>
      <c r="E2" s="209"/>
    </row>
    <row r="3" spans="1:5" ht="36">
      <c r="A3" s="53" t="s">
        <v>185</v>
      </c>
      <c r="B3" s="53">
        <v>4</v>
      </c>
      <c r="C3" s="88"/>
      <c r="D3" s="72"/>
      <c r="E3" s="72"/>
    </row>
    <row r="4" spans="1:5" ht="36">
      <c r="A4" s="53" t="s">
        <v>186</v>
      </c>
      <c r="B4" s="53">
        <v>4</v>
      </c>
      <c r="C4" s="88"/>
      <c r="D4" s="72"/>
      <c r="E4" s="72"/>
    </row>
    <row r="5" spans="1:5" ht="36">
      <c r="A5" s="53" t="s">
        <v>187</v>
      </c>
      <c r="B5" s="53">
        <v>4</v>
      </c>
      <c r="C5" s="88"/>
      <c r="D5" s="72"/>
      <c r="E5" s="72"/>
    </row>
    <row r="6" spans="1:5" ht="18">
      <c r="A6" s="53" t="s">
        <v>150</v>
      </c>
      <c r="B6" s="53">
        <v>4</v>
      </c>
      <c r="C6" s="88"/>
      <c r="D6" s="72"/>
      <c r="E6" s="72"/>
    </row>
    <row r="7" spans="1:5" ht="18">
      <c r="A7" s="53" t="s">
        <v>189</v>
      </c>
      <c r="B7" s="53">
        <v>2</v>
      </c>
      <c r="C7" s="88"/>
      <c r="D7" s="72"/>
      <c r="E7" s="72"/>
    </row>
    <row r="8" spans="1:5" ht="28.5" customHeight="1">
      <c r="A8" s="53" t="s">
        <v>188</v>
      </c>
      <c r="B8" s="53">
        <v>2</v>
      </c>
      <c r="C8" s="88"/>
      <c r="D8" s="72"/>
      <c r="E8" s="72"/>
    </row>
    <row r="9" spans="1:5" ht="18">
      <c r="A9" s="53" t="s">
        <v>202</v>
      </c>
      <c r="B9" s="53">
        <v>1</v>
      </c>
      <c r="C9" s="88"/>
      <c r="D9" s="72"/>
      <c r="E9" s="72"/>
    </row>
    <row r="10" spans="1:5" ht="35.25" customHeight="1">
      <c r="A10" s="213" t="s">
        <v>203</v>
      </c>
      <c r="B10" s="214"/>
      <c r="C10" s="214"/>
      <c r="D10" s="54"/>
      <c r="E10" s="54"/>
    </row>
    <row r="12" spans="1:5" s="73" customFormat="1" ht="60" customHeight="1">
      <c r="A12" s="207" t="s">
        <v>152</v>
      </c>
      <c r="B12" s="207"/>
      <c r="C12" s="81"/>
    </row>
    <row r="13" spans="1:5" s="73" customFormat="1"/>
  </sheetData>
  <mergeCells count="7">
    <mergeCell ref="A12:B12"/>
    <mergeCell ref="E1:E2"/>
    <mergeCell ref="A1:A2"/>
    <mergeCell ref="B1:B2"/>
    <mergeCell ref="D1:D2"/>
    <mergeCell ref="C1:C2"/>
    <mergeCell ref="A10:C10"/>
  </mergeCells>
  <pageMargins left="0.511811024" right="0.511811024" top="0.78740157499999996" bottom="0.78740157499999996" header="0.31496062000000002" footer="0.31496062000000002"/>
  <pageSetup paperSize="9" scale="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4" sqref="E14"/>
    </sheetView>
  </sheetViews>
  <sheetFormatPr defaultRowHeight="14.25"/>
  <cols>
    <col min="1" max="1" width="19.75" bestFit="1" customWidth="1"/>
    <col min="2" max="2" width="20.625" bestFit="1" customWidth="1"/>
    <col min="3" max="3" width="25.875" bestFit="1" customWidth="1"/>
    <col min="4" max="4" width="13.125" bestFit="1" customWidth="1"/>
    <col min="5" max="5" width="17.875" bestFit="1" customWidth="1"/>
  </cols>
  <sheetData>
    <row r="1" spans="1:5" ht="15">
      <c r="A1" s="95" t="s">
        <v>204</v>
      </c>
      <c r="B1" s="95" t="s">
        <v>207</v>
      </c>
      <c r="C1" s="95" t="s">
        <v>208</v>
      </c>
      <c r="D1" s="95" t="s">
        <v>205</v>
      </c>
      <c r="E1" s="95" t="s">
        <v>206</v>
      </c>
    </row>
    <row r="2" spans="1:5">
      <c r="A2" s="92" t="s">
        <v>160</v>
      </c>
      <c r="B2" s="92">
        <v>1</v>
      </c>
      <c r="C2" s="92">
        <v>2</v>
      </c>
      <c r="D2" s="94"/>
      <c r="E2" s="94"/>
    </row>
    <row r="3" spans="1:5">
      <c r="A3" s="92" t="s">
        <v>161</v>
      </c>
      <c r="B3" s="92">
        <v>2</v>
      </c>
      <c r="C3" s="92">
        <v>4</v>
      </c>
      <c r="D3" s="94"/>
      <c r="E3" s="94"/>
    </row>
    <row r="4" spans="1:5">
      <c r="A4" s="92" t="s">
        <v>157</v>
      </c>
      <c r="B4" s="92">
        <v>2</v>
      </c>
      <c r="C4" s="92">
        <v>4</v>
      </c>
      <c r="D4" s="94"/>
      <c r="E4" s="94"/>
    </row>
    <row r="5" spans="1:5" ht="15">
      <c r="A5" s="215" t="s">
        <v>209</v>
      </c>
      <c r="B5" s="215"/>
      <c r="C5" s="215"/>
      <c r="D5" s="215"/>
      <c r="E5" s="96"/>
    </row>
  </sheetData>
  <mergeCells count="1">
    <mergeCell ref="A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Bombeiro Civil Líder</vt:lpstr>
      <vt:lpstr>Bombeiro Civil Diurno</vt:lpstr>
      <vt:lpstr>Bombeiro Civil Noturno</vt:lpstr>
      <vt:lpstr>Materiais e equipamentos</vt:lpstr>
      <vt:lpstr>Uniforme 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Soares de Moura</dc:creator>
  <cp:lastModifiedBy>Carolini Silva</cp:lastModifiedBy>
  <cp:lastPrinted>2021-04-07T01:23:36Z</cp:lastPrinted>
  <dcterms:created xsi:type="dcterms:W3CDTF">2018-10-09T17:00:56Z</dcterms:created>
  <dcterms:modified xsi:type="dcterms:W3CDTF">2022-02-16T18:02:13Z</dcterms:modified>
</cp:coreProperties>
</file>